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83\Desktop\БСИ прайсы\"/>
    </mc:Choice>
  </mc:AlternateContent>
  <xr:revisionPtr revIDLastSave="0" documentId="8_{951B8F13-083B-4E82-9D5D-8D3D536BC9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  <c r="G34" i="3" l="1"/>
  <c r="G57" i="3"/>
  <c r="B94" i="3"/>
  <c r="B91" i="3"/>
  <c r="B85" i="3"/>
  <c r="B82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30" i="3"/>
  <c r="B31" i="3"/>
  <c r="B32" i="3"/>
  <c r="B33" i="3"/>
  <c r="B34" i="3"/>
  <c r="B24" i="3"/>
  <c r="B17" i="3"/>
  <c r="B90" i="3"/>
  <c r="B84" i="3"/>
  <c r="B50" i="3"/>
  <c r="B29" i="3"/>
  <c r="B21" i="3"/>
  <c r="B8" i="3"/>
  <c r="F85" i="1"/>
  <c r="F86" i="1"/>
  <c r="F87" i="1"/>
  <c r="F88" i="1"/>
  <c r="F89" i="1"/>
  <c r="F90" i="1"/>
  <c r="F91" i="1"/>
  <c r="F92" i="1"/>
  <c r="F75" i="1"/>
  <c r="F76" i="1"/>
  <c r="F77" i="1"/>
  <c r="F78" i="1"/>
  <c r="F79" i="1"/>
  <c r="F80" i="1"/>
  <c r="F81" i="1"/>
  <c r="F82" i="1"/>
  <c r="F65" i="1"/>
  <c r="F66" i="1"/>
  <c r="F67" i="1"/>
  <c r="F68" i="1"/>
  <c r="F69" i="1"/>
  <c r="F70" i="1"/>
  <c r="F71" i="1"/>
  <c r="F72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7" i="1"/>
  <c r="F18" i="1"/>
  <c r="F19" i="1"/>
  <c r="F20" i="1"/>
  <c r="F21" i="1"/>
  <c r="F22" i="1"/>
  <c r="F13" i="1"/>
  <c r="F14" i="1"/>
  <c r="F8" i="1"/>
  <c r="F9" i="1"/>
  <c r="F10" i="1"/>
  <c r="F84" i="1"/>
  <c r="F74" i="1"/>
  <c r="F64" i="1"/>
  <c r="F24" i="1"/>
  <c r="F16" i="1"/>
  <c r="F12" i="1"/>
  <c r="F7" i="1"/>
  <c r="B93" i="1"/>
  <c r="B92" i="1"/>
  <c r="B90" i="1"/>
  <c r="B89" i="1"/>
  <c r="B84" i="1"/>
  <c r="B85" i="1"/>
  <c r="B86" i="1"/>
  <c r="B87" i="1"/>
  <c r="B83" i="1"/>
  <c r="B74" i="1"/>
  <c r="B75" i="1"/>
  <c r="B76" i="1"/>
  <c r="B77" i="1"/>
  <c r="B78" i="1"/>
  <c r="B79" i="1"/>
  <c r="B80" i="1"/>
  <c r="B81" i="1"/>
  <c r="B73" i="1"/>
  <c r="B71" i="1"/>
  <c r="B68" i="1"/>
  <c r="B69" i="1"/>
  <c r="B67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49" i="1"/>
  <c r="B36" i="1"/>
  <c r="B37" i="1"/>
  <c r="B38" i="1"/>
  <c r="B39" i="1"/>
  <c r="B40" i="1"/>
  <c r="B41" i="1"/>
  <c r="B42" i="1"/>
  <c r="B43" i="1"/>
  <c r="B44" i="1"/>
  <c r="B45" i="1"/>
  <c r="B46" i="1"/>
  <c r="B47" i="1"/>
  <c r="B35" i="1"/>
  <c r="B29" i="1"/>
  <c r="B30" i="1"/>
  <c r="B31" i="1"/>
  <c r="B32" i="1"/>
  <c r="B33" i="1"/>
  <c r="B13" i="1"/>
  <c r="B28" i="1"/>
  <c r="B21" i="1"/>
  <c r="B22" i="1"/>
  <c r="B23" i="1"/>
  <c r="B24" i="1"/>
  <c r="B25" i="1"/>
  <c r="B26" i="1"/>
  <c r="B20" i="1"/>
  <c r="B8" i="1"/>
  <c r="B11" i="1"/>
  <c r="B12" i="1"/>
  <c r="B14" i="1"/>
  <c r="B15" i="1"/>
  <c r="B16" i="1"/>
  <c r="B17" i="1"/>
  <c r="B18" i="1"/>
  <c r="B7" i="1"/>
  <c r="H28" i="3" l="1"/>
  <c r="G28" i="3" s="1"/>
  <c r="H50" i="3"/>
  <c r="G50" i="3" s="1"/>
  <c r="H51" i="3"/>
  <c r="G51" i="3" s="1"/>
  <c r="H52" i="3"/>
  <c r="G52" i="3" s="1"/>
  <c r="H53" i="3"/>
  <c r="G53" i="3" s="1"/>
  <c r="H54" i="3"/>
  <c r="G54" i="3" s="1"/>
  <c r="H55" i="3"/>
  <c r="G55" i="3" s="1"/>
  <c r="H56" i="3"/>
  <c r="G56" i="3" s="1"/>
  <c r="H57" i="3"/>
  <c r="H58" i="3"/>
  <c r="G58" i="3" s="1"/>
  <c r="H59" i="3"/>
  <c r="G59" i="3" s="1"/>
  <c r="H60" i="3"/>
  <c r="G60" i="3" s="1"/>
  <c r="H61" i="3"/>
  <c r="G61" i="3" s="1"/>
  <c r="H62" i="3"/>
  <c r="G62" i="3" s="1"/>
  <c r="H63" i="3"/>
  <c r="G63" i="3" s="1"/>
  <c r="H93" i="3"/>
  <c r="G93" i="3" s="1"/>
  <c r="H92" i="3"/>
  <c r="G92" i="3" s="1"/>
  <c r="H91" i="3"/>
  <c r="G91" i="3" s="1"/>
  <c r="H90" i="3"/>
  <c r="G90" i="3" s="1"/>
  <c r="H89" i="3"/>
  <c r="G89" i="3" s="1"/>
  <c r="H88" i="3"/>
  <c r="G88" i="3" s="1"/>
  <c r="H87" i="3"/>
  <c r="G87" i="3" s="1"/>
  <c r="H86" i="3"/>
  <c r="G86" i="3" s="1"/>
  <c r="H78" i="3"/>
  <c r="G78" i="3" s="1"/>
  <c r="H77" i="3"/>
  <c r="G77" i="3" s="1"/>
  <c r="H76" i="3"/>
  <c r="G76" i="3" s="1"/>
  <c r="H73" i="3"/>
  <c r="G73" i="3" s="1"/>
  <c r="H72" i="3"/>
  <c r="G72" i="3" s="1"/>
  <c r="H71" i="3"/>
  <c r="G71" i="3" s="1"/>
  <c r="H70" i="3"/>
  <c r="G70" i="3" s="1"/>
  <c r="H69" i="3"/>
  <c r="G69" i="3" s="1"/>
  <c r="H68" i="3"/>
  <c r="G68" i="3" s="1"/>
  <c r="H67" i="3"/>
  <c r="G67" i="3" s="1"/>
  <c r="H66" i="3"/>
  <c r="G66" i="3" s="1"/>
  <c r="H49" i="3"/>
  <c r="G49" i="3" s="1"/>
  <c r="H48" i="3"/>
  <c r="G48" i="3" s="1"/>
  <c r="H47" i="3"/>
  <c r="G47" i="3" s="1"/>
  <c r="H46" i="3"/>
  <c r="G46" i="3" s="1"/>
  <c r="H45" i="3"/>
  <c r="G45" i="3" s="1"/>
  <c r="H44" i="3"/>
  <c r="G44" i="3" s="1"/>
  <c r="H43" i="3"/>
  <c r="G43" i="3" s="1"/>
  <c r="H42" i="3"/>
  <c r="G42" i="3" s="1"/>
  <c r="H41" i="3"/>
  <c r="G41" i="3" s="1"/>
  <c r="H40" i="3"/>
  <c r="G40" i="3" s="1"/>
  <c r="H39" i="3"/>
  <c r="G39" i="3" s="1"/>
  <c r="H38" i="3"/>
  <c r="G38" i="3" s="1"/>
  <c r="H37" i="3"/>
  <c r="G37" i="3" s="1"/>
  <c r="H36" i="3"/>
  <c r="G36" i="3" s="1"/>
  <c r="H35" i="3"/>
  <c r="G35" i="3" s="1"/>
  <c r="H34" i="3"/>
  <c r="H33" i="3"/>
  <c r="G33" i="3" s="1"/>
  <c r="H32" i="3"/>
  <c r="G32" i="3" s="1"/>
  <c r="H31" i="3"/>
  <c r="G31" i="3" s="1"/>
  <c r="H30" i="3"/>
  <c r="G30" i="3" s="1"/>
  <c r="H29" i="3"/>
  <c r="G29" i="3" s="1"/>
  <c r="H27" i="3"/>
  <c r="G27" i="3" s="1"/>
  <c r="H26" i="3"/>
  <c r="G26" i="3" s="1"/>
  <c r="H23" i="3"/>
  <c r="G23" i="3" s="1"/>
  <c r="H22" i="3"/>
  <c r="G22" i="3" s="1"/>
  <c r="H21" i="3"/>
  <c r="G21" i="3" s="1"/>
  <c r="H20" i="3"/>
  <c r="G20" i="3" s="1"/>
  <c r="H19" i="3"/>
  <c r="G19" i="3" s="1"/>
  <c r="H18" i="3"/>
  <c r="G18" i="3" s="1"/>
  <c r="H15" i="3"/>
  <c r="G15" i="3" s="1"/>
  <c r="H14" i="3"/>
  <c r="G14" i="3" s="1"/>
  <c r="H11" i="3"/>
  <c r="G11" i="3" s="1"/>
  <c r="H10" i="3"/>
  <c r="G10" i="3" s="1"/>
  <c r="H9" i="3"/>
  <c r="G9" i="3" s="1"/>
  <c r="C94" i="3"/>
  <c r="C88" i="3"/>
  <c r="B88" i="3" s="1"/>
  <c r="C87" i="3"/>
  <c r="B87" i="3" s="1"/>
  <c r="C86" i="3"/>
  <c r="B86" i="3" s="1"/>
  <c r="C85" i="3"/>
  <c r="C82" i="3"/>
  <c r="C81" i="3"/>
  <c r="B81" i="3" s="1"/>
  <c r="C80" i="3"/>
  <c r="B80" i="3" s="1"/>
  <c r="C79" i="3"/>
  <c r="B79" i="3" s="1"/>
  <c r="C78" i="3"/>
  <c r="B78" i="3" s="1"/>
  <c r="C77" i="3"/>
  <c r="B77" i="3" s="1"/>
  <c r="C76" i="3"/>
  <c r="B76" i="3" s="1"/>
  <c r="C75" i="3"/>
  <c r="B75" i="3" s="1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34" i="3"/>
  <c r="C33" i="3"/>
  <c r="C32" i="3"/>
  <c r="C31" i="3"/>
  <c r="C30" i="3"/>
  <c r="C29" i="3"/>
  <c r="C27" i="3"/>
  <c r="B27" i="3" s="1"/>
  <c r="C26" i="3"/>
  <c r="B26" i="3" s="1"/>
  <c r="C25" i="3"/>
  <c r="B25" i="3" s="1"/>
  <c r="C24" i="3"/>
  <c r="C23" i="3"/>
  <c r="B23" i="3" s="1"/>
  <c r="C22" i="3"/>
  <c r="B22" i="3" s="1"/>
  <c r="C19" i="3"/>
  <c r="B19" i="3" s="1"/>
  <c r="C18" i="3"/>
  <c r="B18" i="3" s="1"/>
  <c r="C17" i="3"/>
  <c r="C16" i="3"/>
  <c r="B16" i="3" s="1"/>
  <c r="C15" i="3"/>
  <c r="B15" i="3" s="1"/>
  <c r="C14" i="3"/>
  <c r="B14" i="3" s="1"/>
  <c r="C13" i="3"/>
  <c r="B13" i="3" s="1"/>
  <c r="C12" i="3"/>
  <c r="B12" i="3" s="1"/>
  <c r="C11" i="3"/>
  <c r="B11" i="3" s="1"/>
  <c r="C10" i="3"/>
  <c r="B10" i="3" s="1"/>
  <c r="C9" i="3"/>
  <c r="B9" i="3" s="1"/>
  <c r="C38" i="3"/>
  <c r="B38" i="3" s="1"/>
  <c r="T3" i="1"/>
  <c r="C39" i="3"/>
  <c r="B39" i="3" s="1"/>
  <c r="C40" i="3"/>
  <c r="B40" i="3" s="1"/>
  <c r="C41" i="3"/>
  <c r="B41" i="3" s="1"/>
  <c r="C42" i="3"/>
  <c r="B42" i="3" s="1"/>
  <c r="C43" i="3"/>
  <c r="B43" i="3" s="1"/>
  <c r="C44" i="3"/>
  <c r="B44" i="3" s="1"/>
  <c r="C45" i="3"/>
  <c r="B45" i="3" s="1"/>
  <c r="C46" i="3"/>
  <c r="B46" i="3" s="1"/>
  <c r="C47" i="3"/>
  <c r="B47" i="3" s="1"/>
  <c r="C48" i="3"/>
  <c r="B48" i="3" s="1"/>
  <c r="C37" i="3"/>
  <c r="B37" i="3" s="1"/>
  <c r="H65" i="3"/>
  <c r="G65" i="3" s="1"/>
  <c r="H75" i="3"/>
  <c r="G75" i="3" s="1"/>
  <c r="H85" i="3"/>
  <c r="G85" i="3" s="1"/>
  <c r="C93" i="3"/>
  <c r="B93" i="3" s="1"/>
  <c r="C84" i="3"/>
  <c r="H25" i="3"/>
  <c r="G25" i="3" s="1"/>
  <c r="H17" i="3"/>
  <c r="G17" i="3" s="1"/>
  <c r="H13" i="3"/>
  <c r="G13" i="3" s="1"/>
  <c r="H8" i="3"/>
  <c r="G8" i="3" s="1"/>
  <c r="C74" i="3"/>
  <c r="B74" i="3" s="1"/>
  <c r="C72" i="3"/>
  <c r="C50" i="3"/>
  <c r="C36" i="3"/>
  <c r="B36" i="3" s="1"/>
  <c r="C21" i="3"/>
  <c r="C8" i="3"/>
</calcChain>
</file>

<file path=xl/sharedStrings.xml><?xml version="1.0" encoding="utf-8"?>
<sst xmlns="http://schemas.openxmlformats.org/spreadsheetml/2006/main" count="420" uniqueCount="273">
  <si>
    <t>договорная</t>
  </si>
  <si>
    <t>3,0х1,25*2,5 м</t>
  </si>
  <si>
    <t>4,0х1,5х6 м</t>
  </si>
  <si>
    <t>5,0х1,5х6 м</t>
  </si>
  <si>
    <t>6,0х1,5х6 м</t>
  </si>
  <si>
    <t>8,0х1,5х6 м</t>
  </si>
  <si>
    <t>10, 12 (1,5х6 м)</t>
  </si>
  <si>
    <t>14, 16, 18 (1,5*6м)</t>
  </si>
  <si>
    <t>20, 25, 30 (1,5*6м)</t>
  </si>
  <si>
    <t>Лист стальной г/к</t>
  </si>
  <si>
    <t xml:space="preserve">Лист  оцинкованный </t>
  </si>
  <si>
    <t>0,55х1,25*2,5м</t>
  </si>
  <si>
    <t>0,5х1,25х2,5</t>
  </si>
  <si>
    <t>0,7х1,25х2,5</t>
  </si>
  <si>
    <t>0,8х1,25х2,5</t>
  </si>
  <si>
    <t>1х1,25х2,5</t>
  </si>
  <si>
    <t>1,2х1,25х2,5</t>
  </si>
  <si>
    <t>2х1,25х2,5</t>
  </si>
  <si>
    <t xml:space="preserve"> Труба профильная</t>
  </si>
  <si>
    <t xml:space="preserve"> Арматура рифленая класса А500S</t>
  </si>
  <si>
    <t>Уголок стальной</t>
  </si>
  <si>
    <t xml:space="preserve"> 3*100*100 карта 1*2  2*3</t>
  </si>
  <si>
    <t>3*150*150  карта 1*2  2*3</t>
  </si>
  <si>
    <t xml:space="preserve"> 3*200*200  карта 1*2 2*3</t>
  </si>
  <si>
    <t xml:space="preserve"> 4*50*50 карта 0,38*2 1*2 2*3</t>
  </si>
  <si>
    <t xml:space="preserve"> 4*100*100 карта 1*2 2*3</t>
  </si>
  <si>
    <t xml:space="preserve"> 4*150*150 карта 1*2 2*3</t>
  </si>
  <si>
    <t xml:space="preserve"> 4*200*200 карта 1*2 2*3</t>
  </si>
  <si>
    <t xml:space="preserve"> 5*50*50 карта 1*2</t>
  </si>
  <si>
    <t xml:space="preserve"> 5*100*100 карта 1*2 2*3</t>
  </si>
  <si>
    <t xml:space="preserve"> 5*150*150 карта 1*2 2*3</t>
  </si>
  <si>
    <t xml:space="preserve"> 5*200*200 карта 1*2 2*3</t>
  </si>
  <si>
    <t xml:space="preserve"> 6*150*150 карта 2*3</t>
  </si>
  <si>
    <t>6*100*100 карта 2*3</t>
  </si>
  <si>
    <t xml:space="preserve"> 6*200*200 карта 2*3</t>
  </si>
  <si>
    <t xml:space="preserve"> ф 8-10  карта 2*3 2*6</t>
  </si>
  <si>
    <t>наименование</t>
  </si>
  <si>
    <t>Сетка базальтовая в рулонах</t>
  </si>
  <si>
    <t>Сетка базальтовая 25х25 (1*50)</t>
  </si>
  <si>
    <t xml:space="preserve"> 3*50*50  карта 0,38*2*0,5*2 1*2</t>
  </si>
  <si>
    <t>2,0х1,250*2,5</t>
  </si>
  <si>
    <t>Полоса стальная г/к</t>
  </si>
  <si>
    <t xml:space="preserve">    Работаем для вас!</t>
  </si>
  <si>
    <t>mirstali.by</t>
  </si>
  <si>
    <t>Наименование</t>
  </si>
  <si>
    <t>масса/кг</t>
  </si>
  <si>
    <t>вес 1 м/п</t>
  </si>
  <si>
    <t>цена 1 м.п.</t>
  </si>
  <si>
    <t xml:space="preserve"> Арматура гладкая  класса А240</t>
  </si>
  <si>
    <t>цена 1 м2</t>
  </si>
  <si>
    <t>цена 1 листа</t>
  </si>
  <si>
    <t>лист/кг</t>
  </si>
  <si>
    <t>10(1,5х6 м)</t>
  </si>
  <si>
    <t>12 (1,5*6м)</t>
  </si>
  <si>
    <t>20 (1,5*6м)</t>
  </si>
  <si>
    <t>Лист г/к</t>
  </si>
  <si>
    <t>Сетка сварная кладочная</t>
  </si>
  <si>
    <t>Гладкая сталь прутковая</t>
  </si>
  <si>
    <t>Арматура рифленая  А3-S500</t>
  </si>
  <si>
    <t>шт/кг</t>
  </si>
  <si>
    <t>Лист х/к  1250*2500</t>
  </si>
  <si>
    <t>Лист г/к рифлёный</t>
  </si>
  <si>
    <t>Лист оцинкованный</t>
  </si>
  <si>
    <t>0,55х1,25*2,5</t>
  </si>
  <si>
    <t>Труба профильная</t>
  </si>
  <si>
    <t>цена 1 метра</t>
  </si>
  <si>
    <t>вес 1м/п</t>
  </si>
  <si>
    <t>Труба вгп (круглая ) ДУ</t>
  </si>
  <si>
    <t>сертификат</t>
  </si>
  <si>
    <t>запрос</t>
  </si>
  <si>
    <t>Полоса стальная</t>
  </si>
  <si>
    <t>цена 1 м</t>
  </si>
  <si>
    <t>вес  м/кг</t>
  </si>
  <si>
    <t xml:space="preserve">                                                                                                Оплата наличными и по терминалу!  Резка *доставка*акции*скидки*</t>
  </si>
  <si>
    <t>Швеллер стальной г/к</t>
  </si>
  <si>
    <t xml:space="preserve"> 3*50*50 карта 0,35*1,5</t>
  </si>
  <si>
    <t xml:space="preserve">Сетка базальтовая </t>
  </si>
  <si>
    <t xml:space="preserve">   Труба Электросварная (круглая )</t>
  </si>
  <si>
    <t>Проволока вязальная</t>
  </si>
  <si>
    <t>оцинкованная ф-1,2-4,0</t>
  </si>
  <si>
    <t>черная т/о ф-1,2-4,0</t>
  </si>
  <si>
    <t>Проволока вязальная  стоимость 1кг</t>
  </si>
  <si>
    <t>Квадрат</t>
  </si>
  <si>
    <t xml:space="preserve">Выписка документов на складе:  г.Минск ул Селицкого 21М      +375293442000    режим работы: ПН-ЧТ 8:30-17:00  ПТН 8:30 -16:30 Обед 12:30-13:00                                               </t>
  </si>
  <si>
    <t>от 25.2.19</t>
  </si>
  <si>
    <t>оцинк. 0,45 RAL 6002 (зеленый) раскрой 1150*2000</t>
  </si>
  <si>
    <t>стоимость 1 листа с ндс</t>
  </si>
  <si>
    <t xml:space="preserve">                         Профнастил </t>
  </si>
  <si>
    <t>оцинк. 0,40 RAL8017 (коричневый) раскрой 1150*2000</t>
  </si>
  <si>
    <t>3,0х1,25*2,5 м  (1,5х6)</t>
  </si>
  <si>
    <r>
      <t>многоканальные линии:</t>
    </r>
    <r>
      <rPr>
        <b/>
        <sz val="18"/>
        <color theme="1"/>
        <rFont val="Calibri"/>
        <family val="2"/>
        <charset val="204"/>
        <scheme val="minor"/>
      </rPr>
      <t xml:space="preserve"> 017-388-22-07  +37529 344-1000</t>
    </r>
    <r>
      <rPr>
        <b/>
        <sz val="12"/>
        <color theme="1"/>
        <rFont val="Calibri"/>
        <family val="2"/>
        <charset val="204"/>
        <scheme val="minor"/>
      </rPr>
      <t xml:space="preserve">     </t>
    </r>
    <r>
      <rPr>
        <b/>
        <sz val="20"/>
        <color rgb="FF0033CC"/>
        <rFont val="Calibri"/>
        <family val="2"/>
        <charset val="204"/>
        <scheme val="minor"/>
      </rPr>
      <t xml:space="preserve">  </t>
    </r>
    <r>
      <rPr>
        <b/>
        <u/>
        <sz val="20"/>
        <color rgb="FF0033CC"/>
        <rFont val="Calibri"/>
        <family val="2"/>
        <charset val="204"/>
        <scheme val="minor"/>
      </rPr>
      <t>www.mirstali.by</t>
    </r>
  </si>
  <si>
    <t xml:space="preserve">       </t>
  </si>
  <si>
    <r>
      <t>Выписка документов на складах в  г.Минске по адресам:</t>
    </r>
    <r>
      <rPr>
        <b/>
        <sz val="16"/>
        <color rgb="FF0033CC"/>
        <rFont val="Calibri"/>
        <family val="2"/>
        <charset val="204"/>
        <scheme val="minor"/>
      </rPr>
      <t xml:space="preserve">  ул Селицкого 21М +375293442000         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rgb="FF0033CC"/>
        <rFont val="Calibri"/>
        <family val="2"/>
        <charset val="204"/>
        <scheme val="minor"/>
      </rPr>
      <t xml:space="preserve"> Селицкого 13 А   +37529340117</t>
    </r>
    <r>
      <rPr>
        <b/>
        <sz val="16"/>
        <color theme="1"/>
        <rFont val="Calibri"/>
        <family val="2"/>
        <charset val="204"/>
        <scheme val="minor"/>
      </rPr>
      <t xml:space="preserve"> режим работы: ПН-ЧТ 8:30-17:00  ПТН 8:30 -16:30 Обед 12:30-13:00                          осуществляем резку в размер доставку</t>
    </r>
  </si>
  <si>
    <r>
      <t xml:space="preserve">Ø 8         </t>
    </r>
    <r>
      <rPr>
        <sz val="14"/>
        <rFont val="Book Antiqua"/>
        <family val="1"/>
        <charset val="204"/>
      </rPr>
      <t xml:space="preserve">  </t>
    </r>
    <r>
      <rPr>
        <i/>
        <sz val="14"/>
        <rFont val="Book Antiqua"/>
        <family val="1"/>
        <charset val="204"/>
      </rPr>
      <t>L=6м/11,7м</t>
    </r>
  </si>
  <si>
    <r>
      <t xml:space="preserve">Ø 16        </t>
    </r>
    <r>
      <rPr>
        <i/>
        <sz val="14"/>
        <rFont val="Book Antiqua"/>
        <family val="1"/>
        <charset val="204"/>
      </rPr>
      <t>L=5,85м/11,7м</t>
    </r>
  </si>
  <si>
    <r>
      <t xml:space="preserve">Ø 18      </t>
    </r>
    <r>
      <rPr>
        <sz val="14"/>
        <rFont val="Book Antiqua"/>
        <family val="1"/>
        <charset val="204"/>
      </rPr>
      <t xml:space="preserve"> </t>
    </r>
    <r>
      <rPr>
        <i/>
        <sz val="14"/>
        <rFont val="Book Antiqua"/>
        <family val="1"/>
        <charset val="204"/>
      </rPr>
      <t xml:space="preserve"> L=5,85м/11,7м</t>
    </r>
  </si>
  <si>
    <r>
      <t xml:space="preserve">Ø 20        </t>
    </r>
    <r>
      <rPr>
        <i/>
        <sz val="14"/>
        <rFont val="Book Antiqua"/>
        <family val="1"/>
        <charset val="204"/>
      </rPr>
      <t>L=5,85м/11,7м</t>
    </r>
  </si>
  <si>
    <r>
      <t xml:space="preserve">Ø 22       </t>
    </r>
    <r>
      <rPr>
        <sz val="14"/>
        <rFont val="Book Antiqua"/>
        <family val="1"/>
        <charset val="204"/>
      </rPr>
      <t xml:space="preserve"> </t>
    </r>
    <r>
      <rPr>
        <i/>
        <sz val="14"/>
        <rFont val="Book Antiqua"/>
        <family val="1"/>
        <charset val="204"/>
      </rPr>
      <t>L=5,85м/11,7м</t>
    </r>
  </si>
  <si>
    <r>
      <t xml:space="preserve">Ø 25        </t>
    </r>
    <r>
      <rPr>
        <i/>
        <sz val="14"/>
        <rFont val="Book Antiqua"/>
        <family val="1"/>
        <charset val="204"/>
      </rPr>
      <t>L=5,85м/11,7м</t>
    </r>
  </si>
  <si>
    <r>
      <t xml:space="preserve">Ø 32      </t>
    </r>
    <r>
      <rPr>
        <i/>
        <sz val="16"/>
        <rFont val="Book Antiqua"/>
        <family val="1"/>
        <charset val="204"/>
      </rPr>
      <t xml:space="preserve"> </t>
    </r>
    <r>
      <rPr>
        <i/>
        <sz val="14"/>
        <rFont val="Book Antiqua"/>
        <family val="1"/>
        <charset val="204"/>
      </rPr>
      <t>L=5,85м/11,7м</t>
    </r>
  </si>
  <si>
    <r>
      <rPr>
        <sz val="16"/>
        <rFont val="Book Antiqua"/>
        <family val="1"/>
        <charset val="204"/>
      </rPr>
      <t xml:space="preserve">Ø 8 </t>
    </r>
    <r>
      <rPr>
        <sz val="14"/>
        <rFont val="Book Antiqua"/>
        <family val="1"/>
        <charset val="204"/>
      </rPr>
      <t xml:space="preserve">  </t>
    </r>
    <r>
      <rPr>
        <i/>
        <sz val="14"/>
        <rFont val="Book Antiqua"/>
        <family val="1"/>
        <charset val="204"/>
      </rPr>
      <t xml:space="preserve">             L=6м</t>
    </r>
  </si>
  <si>
    <r>
      <t xml:space="preserve">Ø 6        </t>
    </r>
    <r>
      <rPr>
        <i/>
        <sz val="14"/>
        <rFont val="Book Antiqua"/>
        <family val="1"/>
        <charset val="204"/>
      </rPr>
      <t xml:space="preserve">       L=6м</t>
    </r>
  </si>
  <si>
    <r>
      <t xml:space="preserve">Ø 10         </t>
    </r>
    <r>
      <rPr>
        <i/>
        <sz val="14"/>
        <rFont val="Book Antiqua"/>
        <family val="1"/>
        <charset val="204"/>
      </rPr>
      <t xml:space="preserve">  L=6м</t>
    </r>
  </si>
  <si>
    <r>
      <t xml:space="preserve">Ø 12        </t>
    </r>
    <r>
      <rPr>
        <i/>
        <sz val="14"/>
        <rFont val="Book Antiqua"/>
        <family val="1"/>
        <charset val="204"/>
      </rPr>
      <t>L=5,85м/11,7м</t>
    </r>
  </si>
  <si>
    <r>
      <t xml:space="preserve">Ø 10        </t>
    </r>
    <r>
      <rPr>
        <i/>
        <sz val="14"/>
        <rFont val="Book Antiqua"/>
        <family val="1"/>
        <charset val="204"/>
      </rPr>
      <t>L=5,85м/11,7м</t>
    </r>
  </si>
  <si>
    <r>
      <t xml:space="preserve">Ø 14        </t>
    </r>
    <r>
      <rPr>
        <i/>
        <sz val="14"/>
        <rFont val="Book Antiqua"/>
        <family val="1"/>
        <charset val="204"/>
      </rPr>
      <t>L=5,85м/11,7м</t>
    </r>
  </si>
  <si>
    <r>
      <t xml:space="preserve">Ø 28        </t>
    </r>
    <r>
      <rPr>
        <i/>
        <sz val="14"/>
        <rFont val="Book Antiqua"/>
        <family val="1"/>
        <charset val="204"/>
      </rPr>
      <t>L=5,85м/11,7м</t>
    </r>
  </si>
  <si>
    <r>
      <t xml:space="preserve">Ø 12          </t>
    </r>
    <r>
      <rPr>
        <i/>
        <sz val="14"/>
        <rFont val="Book Antiqua"/>
        <family val="1"/>
        <charset val="204"/>
      </rPr>
      <t xml:space="preserve"> L=6м/12м</t>
    </r>
  </si>
  <si>
    <r>
      <t xml:space="preserve">Ø 14          </t>
    </r>
    <r>
      <rPr>
        <i/>
        <sz val="14"/>
        <rFont val="Book Antiqua"/>
        <family val="1"/>
        <charset val="204"/>
      </rPr>
      <t xml:space="preserve"> L=6м/12м</t>
    </r>
  </si>
  <si>
    <r>
      <t xml:space="preserve">Ø 20          </t>
    </r>
    <r>
      <rPr>
        <i/>
        <sz val="14"/>
        <rFont val="Book Antiqua"/>
        <family val="1"/>
        <charset val="204"/>
      </rPr>
      <t xml:space="preserve"> L=6м/12м</t>
    </r>
  </si>
  <si>
    <r>
      <t xml:space="preserve">Ø 16          </t>
    </r>
    <r>
      <rPr>
        <i/>
        <sz val="14"/>
        <rFont val="Book Antiqua"/>
        <family val="1"/>
        <charset val="204"/>
      </rPr>
      <t>L=6м/12м</t>
    </r>
  </si>
  <si>
    <r>
      <t xml:space="preserve">ВР-1 Ø 4                </t>
    </r>
    <r>
      <rPr>
        <i/>
        <sz val="14"/>
        <rFont val="Book Antiqua"/>
        <family val="1"/>
        <charset val="204"/>
      </rPr>
      <t>L=2м/3м/6м</t>
    </r>
  </si>
  <si>
    <r>
      <t xml:space="preserve">ВР-1 Ø 5               </t>
    </r>
    <r>
      <rPr>
        <i/>
        <sz val="14"/>
        <rFont val="Book Antiqua"/>
        <family val="1"/>
        <charset val="204"/>
      </rPr>
      <t>L=2м/3м/6м</t>
    </r>
  </si>
  <si>
    <r>
      <t xml:space="preserve">ВР-1 Ø 3                </t>
    </r>
    <r>
      <rPr>
        <i/>
        <sz val="14"/>
        <rFont val="Book Antiqua"/>
        <family val="1"/>
        <charset val="204"/>
      </rPr>
      <t>L= 2м/3м</t>
    </r>
  </si>
  <si>
    <r>
      <t xml:space="preserve">В-1 Ø 3                </t>
    </r>
    <r>
      <rPr>
        <i/>
        <sz val="14"/>
        <rFont val="Book Antiqua"/>
        <family val="1"/>
        <charset val="204"/>
      </rPr>
      <t xml:space="preserve"> L= 2м/3м</t>
    </r>
  </si>
  <si>
    <r>
      <t xml:space="preserve">В-1 Ø 4                </t>
    </r>
    <r>
      <rPr>
        <i/>
        <sz val="14"/>
        <rFont val="Book Antiqua"/>
        <family val="1"/>
        <charset val="204"/>
      </rPr>
      <t>L= 2м/3м</t>
    </r>
  </si>
  <si>
    <r>
      <t xml:space="preserve">В-1 Ø 5               </t>
    </r>
    <r>
      <rPr>
        <i/>
        <sz val="14"/>
        <rFont val="Book Antiqua"/>
        <family val="1"/>
        <charset val="204"/>
      </rPr>
      <t xml:space="preserve"> L=2м/3м/6м</t>
    </r>
  </si>
  <si>
    <r>
      <t xml:space="preserve">50х50х4       </t>
    </r>
    <r>
      <rPr>
        <i/>
        <sz val="14"/>
        <rFont val="Book Antiqua"/>
        <family val="1"/>
        <charset val="204"/>
      </rPr>
      <t xml:space="preserve"> L=6м</t>
    </r>
  </si>
  <si>
    <r>
      <t xml:space="preserve">40х40х4        </t>
    </r>
    <r>
      <rPr>
        <i/>
        <sz val="14"/>
        <rFont val="Book Antiqua"/>
        <family val="1"/>
        <charset val="204"/>
      </rPr>
      <t>L=6м</t>
    </r>
  </si>
  <si>
    <r>
      <t xml:space="preserve">35*35*4       </t>
    </r>
    <r>
      <rPr>
        <i/>
        <sz val="16"/>
        <rFont val="Book Antiqua"/>
        <family val="1"/>
        <charset val="204"/>
      </rPr>
      <t xml:space="preserve"> </t>
    </r>
    <r>
      <rPr>
        <i/>
        <sz val="14"/>
        <rFont val="Book Antiqua"/>
        <family val="1"/>
        <charset val="204"/>
      </rPr>
      <t>L=6м</t>
    </r>
  </si>
  <si>
    <r>
      <t xml:space="preserve">32х32х4      </t>
    </r>
    <r>
      <rPr>
        <i/>
        <sz val="14"/>
        <rFont val="Book Antiqua"/>
        <family val="1"/>
        <charset val="204"/>
      </rPr>
      <t xml:space="preserve"> L=6м</t>
    </r>
  </si>
  <si>
    <r>
      <t xml:space="preserve">25х25х4       </t>
    </r>
    <r>
      <rPr>
        <i/>
        <sz val="14"/>
        <rFont val="Book Antiqua"/>
        <family val="1"/>
        <charset val="204"/>
      </rPr>
      <t>L=6м</t>
    </r>
  </si>
  <si>
    <r>
      <t xml:space="preserve">25х25х3        </t>
    </r>
    <r>
      <rPr>
        <i/>
        <sz val="14"/>
        <rFont val="Book Antiqua"/>
        <family val="1"/>
        <charset val="204"/>
      </rPr>
      <t>L=6м</t>
    </r>
  </si>
  <si>
    <r>
      <t xml:space="preserve">63х63х5        </t>
    </r>
    <r>
      <rPr>
        <i/>
        <sz val="14"/>
        <rFont val="Book Antiqua"/>
        <family val="1"/>
        <charset val="204"/>
      </rPr>
      <t>L=6м/12м</t>
    </r>
  </si>
  <si>
    <r>
      <t xml:space="preserve">50х50х5        </t>
    </r>
    <r>
      <rPr>
        <i/>
        <sz val="14"/>
        <rFont val="Book Antiqua"/>
        <family val="1"/>
        <charset val="204"/>
      </rPr>
      <t>L=6м/12м</t>
    </r>
  </si>
  <si>
    <r>
      <t xml:space="preserve">75х75х5        </t>
    </r>
    <r>
      <rPr>
        <i/>
        <sz val="14"/>
        <rFont val="Book Antiqua"/>
        <family val="1"/>
        <charset val="204"/>
      </rPr>
      <t>L=6м/12м</t>
    </r>
  </si>
  <si>
    <r>
      <t xml:space="preserve">100х100х7    </t>
    </r>
    <r>
      <rPr>
        <i/>
        <sz val="14"/>
        <rFont val="Book Antiqua"/>
        <family val="1"/>
        <charset val="204"/>
      </rPr>
      <t>L=6м/12м</t>
    </r>
  </si>
  <si>
    <t>15х15х1,5  (6м)</t>
  </si>
  <si>
    <t>20х20х1,5  (6м)</t>
  </si>
  <si>
    <t>20х20х2  (6м)</t>
  </si>
  <si>
    <t>25х25х1,5  (6м)</t>
  </si>
  <si>
    <t>25х25х2  (6м)</t>
  </si>
  <si>
    <t>30х30х1,5  (6м)</t>
  </si>
  <si>
    <t>30х30х2  (6м)</t>
  </si>
  <si>
    <t>40*20*1,5  (6м)</t>
  </si>
  <si>
    <t>40х20х2  (6м)</t>
  </si>
  <si>
    <t xml:space="preserve">40х20х1,2     (6м)     </t>
  </si>
  <si>
    <t xml:space="preserve">40х25х2         (6м)   </t>
  </si>
  <si>
    <t>40*40*1,5  (6м)</t>
  </si>
  <si>
    <t>40х40х2     (6м)</t>
  </si>
  <si>
    <t>40х40х3  (6м)</t>
  </si>
  <si>
    <t>50х25х2  (6м)</t>
  </si>
  <si>
    <t>50х50х2  (6м)</t>
  </si>
  <si>
    <t>50х50х3  (6м)</t>
  </si>
  <si>
    <t>50х50х4  (6м)</t>
  </si>
  <si>
    <t>60х30х2  (6м)</t>
  </si>
  <si>
    <t>60х40х1,5 (6м)</t>
  </si>
  <si>
    <t>60х40х2  (6м)</t>
  </si>
  <si>
    <t>60х40х3  (6м)</t>
  </si>
  <si>
    <t>60х40х4  (6м)</t>
  </si>
  <si>
    <t>60х60х2  (6м)</t>
  </si>
  <si>
    <t>60х60х3  (6м)</t>
  </si>
  <si>
    <t>80х40х2  (6м)</t>
  </si>
  <si>
    <t>80х40х3  (6м)</t>
  </si>
  <si>
    <t>80х80х2   (6м/12м)</t>
  </si>
  <si>
    <t>80х80х3   (6м/12м)</t>
  </si>
  <si>
    <t>80х80х4   (6м/12м)</t>
  </si>
  <si>
    <t>100х50х3  (6м/12м)</t>
  </si>
  <si>
    <t>100х100х4  (6м/12м)</t>
  </si>
  <si>
    <t>120х120х4 (12м)</t>
  </si>
  <si>
    <t>ду 15*2,8  ( 6м)</t>
  </si>
  <si>
    <t>ду 20*2,8  ( 6м)</t>
  </si>
  <si>
    <t>ду 25*2,8  ( 6м)</t>
  </si>
  <si>
    <t>ду 32*2,8   (10,5м)</t>
  </si>
  <si>
    <t>ду 32*3,2   ( 10,5м)</t>
  </si>
  <si>
    <t>ду 40*3,0    ( 10,5м)</t>
  </si>
  <si>
    <t>ду 40*3,5    ( 10,5м)</t>
  </si>
  <si>
    <t>ду 50*3,0     ( 10,5м)</t>
  </si>
  <si>
    <t>ду 50*3,5    ( 10,5м)</t>
  </si>
  <si>
    <t xml:space="preserve"> № 6,5      L=6м/12м</t>
  </si>
  <si>
    <t>№ 8 У        L=6м/12м</t>
  </si>
  <si>
    <t>№10 У,П    L=6м/12м</t>
  </si>
  <si>
    <t>№12 У,П     L=6м/12м</t>
  </si>
  <si>
    <t>№14 У,П      L=6м/12м</t>
  </si>
  <si>
    <t>№16 У,П      L=12м</t>
  </si>
  <si>
    <t>№18 У,П       L=12м</t>
  </si>
  <si>
    <t>№20 У,П       L=12м</t>
  </si>
  <si>
    <t xml:space="preserve"> ф-57*3,0       ( 10,5м)</t>
  </si>
  <si>
    <t>ф-57*3,5          ( 10,5м)</t>
  </si>
  <si>
    <t>ф-76*3,0        (10,5м)</t>
  </si>
  <si>
    <t>ф-76*3,5        (10,5м)</t>
  </si>
  <si>
    <t>ф-89*3,0-4,5  (10,5м)</t>
  </si>
  <si>
    <t>ф-108*3,0-5,0 (10,5м)</t>
  </si>
  <si>
    <t>ф-133*3,5-5,0  (12м)</t>
  </si>
  <si>
    <t>ф-159*3,5-6,0   (12м)</t>
  </si>
  <si>
    <t>20х4          6м</t>
  </si>
  <si>
    <t>25х4          6м</t>
  </si>
  <si>
    <t>30х4          6м</t>
  </si>
  <si>
    <t>40х4          6м</t>
  </si>
  <si>
    <t>50х5          6м</t>
  </si>
  <si>
    <t xml:space="preserve">  Квадрат 10х10   6м</t>
  </si>
  <si>
    <t xml:space="preserve">  Квадрат 12х12   6м </t>
  </si>
  <si>
    <t>100х100х5 (12м)</t>
  </si>
  <si>
    <t>120х120х3 (12м)</t>
  </si>
  <si>
    <t>120х80х4 (12м)</t>
  </si>
  <si>
    <t xml:space="preserve"> </t>
  </si>
  <si>
    <r>
      <t xml:space="preserve">75х75х6      </t>
    </r>
    <r>
      <rPr>
        <i/>
        <sz val="14"/>
        <rFont val="Book Antiqua"/>
        <family val="1"/>
        <charset val="204"/>
      </rPr>
      <t>L=6м/12м</t>
    </r>
  </si>
  <si>
    <t>Сетка рабица</t>
  </si>
  <si>
    <r>
      <t xml:space="preserve">Сетка-рабица (оцинков., ячейка 50*50 мм, </t>
    </r>
    <r>
      <rPr>
        <sz val="10"/>
        <color rgb="FFFF0000"/>
        <rFont val="Calibri"/>
        <family val="2"/>
        <charset val="204"/>
        <scheme val="minor"/>
      </rPr>
      <t>высота 1,5 м, толщ. 1,6 мм</t>
    </r>
    <r>
      <rPr>
        <sz val="10"/>
        <color theme="1"/>
        <rFont val="Calibri"/>
        <family val="2"/>
        <charset val="204"/>
        <scheme val="minor"/>
      </rPr>
      <t>, рулон 10 м), ТУ BY 192672687.002-20017</t>
    </r>
  </si>
  <si>
    <r>
      <t xml:space="preserve">Сетка-рабица (оцинков., ячейка 50*50 мм, </t>
    </r>
    <r>
      <rPr>
        <sz val="10"/>
        <color rgb="FFFF0000"/>
        <rFont val="Calibri"/>
        <family val="2"/>
        <charset val="204"/>
        <scheme val="minor"/>
      </rPr>
      <t>высота 1,2 м, толщ. 1,6 мм</t>
    </r>
    <r>
      <rPr>
        <sz val="10"/>
        <color theme="1"/>
        <rFont val="Calibri"/>
        <family val="2"/>
        <charset val="204"/>
        <scheme val="minor"/>
      </rPr>
      <t>, рулон 10 м), ТУ BY 192672687.002-20017</t>
    </r>
  </si>
  <si>
    <r>
      <t>Сетка-рабица (оцинков., ячейка 50*50 мм,</t>
    </r>
    <r>
      <rPr>
        <sz val="10"/>
        <color rgb="FFFF0000"/>
        <rFont val="Calibri"/>
        <family val="2"/>
        <charset val="204"/>
        <scheme val="minor"/>
      </rPr>
      <t xml:space="preserve"> высота 1,8 м, толщ. 1,6 мм</t>
    </r>
    <r>
      <rPr>
        <sz val="10"/>
        <color theme="1"/>
        <rFont val="Calibri"/>
        <family val="2"/>
        <charset val="204"/>
        <scheme val="minor"/>
      </rPr>
      <t>, рулон 10 м), ТУ BY 192672687.002-20017</t>
    </r>
  </si>
  <si>
    <t>рулон цена</t>
  </si>
  <si>
    <t>цена</t>
  </si>
  <si>
    <r>
      <rPr>
        <b/>
        <sz val="24"/>
        <color rgb="FFFF0000"/>
        <rFont val="Calibri"/>
        <family val="2"/>
        <charset val="204"/>
        <scheme val="minor"/>
      </rPr>
      <t xml:space="preserve">Офис:                      </t>
    </r>
    <r>
      <rPr>
        <b/>
        <sz val="16"/>
        <color rgb="FFFF0000"/>
        <rFont val="Calibri"/>
        <family val="2"/>
        <charset val="204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Партизанский пр-т 178 офис 507 тел. +37529 344 1000</t>
    </r>
    <r>
      <rPr>
        <b/>
        <i/>
        <sz val="16"/>
        <color rgb="FFFF0000"/>
        <rFont val="Calibri"/>
        <family val="2"/>
        <charset val="204"/>
        <scheme val="minor"/>
      </rPr>
      <t xml:space="preserve">                  </t>
    </r>
    <r>
      <rPr>
        <b/>
        <i/>
        <sz val="22"/>
        <color rgb="FFFF0000"/>
        <rFont val="Calibri"/>
        <family val="2"/>
        <charset val="204"/>
        <scheme val="minor"/>
      </rPr>
      <t xml:space="preserve">              </t>
    </r>
    <r>
      <rPr>
        <b/>
        <i/>
        <u/>
        <sz val="22"/>
        <color rgb="FFFF0000"/>
        <rFont val="Calibri"/>
        <family val="2"/>
        <charset val="204"/>
        <scheme val="minor"/>
      </rPr>
      <t>Склад</t>
    </r>
    <r>
      <rPr>
        <b/>
        <i/>
        <sz val="22"/>
        <color rgb="FFFF0000"/>
        <rFont val="Calibri"/>
        <family val="2"/>
        <charset val="204"/>
        <scheme val="minor"/>
      </rPr>
      <t>:</t>
    </r>
    <r>
      <rPr>
        <i/>
        <sz val="22"/>
        <color theme="1"/>
        <rFont val="Calibri"/>
        <family val="2"/>
        <charset val="204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>Выписка документов и отгрузка  Селицкого 21М</t>
    </r>
    <r>
      <rPr>
        <i/>
        <sz val="22"/>
        <color theme="1"/>
        <rFont val="Calibri"/>
        <family val="2"/>
        <charset val="204"/>
        <scheme val="minor"/>
      </rPr>
      <t xml:space="preserve"> +375293401133     </t>
    </r>
    <r>
      <rPr>
        <b/>
        <i/>
        <sz val="22"/>
        <color rgb="FFFF0000"/>
        <rFont val="Calibri"/>
        <family val="2"/>
        <charset val="204"/>
        <scheme val="minor"/>
      </rPr>
      <t xml:space="preserve">                                   </t>
    </r>
  </si>
  <si>
    <r>
      <t xml:space="preserve">Ø 6     Вр-1      </t>
    </r>
    <r>
      <rPr>
        <i/>
        <sz val="14"/>
        <rFont val="Book Antiqua"/>
        <family val="1"/>
        <charset val="204"/>
      </rPr>
      <t xml:space="preserve"> L=6м</t>
    </r>
  </si>
  <si>
    <r>
      <t xml:space="preserve">Проволока в прутах </t>
    </r>
    <r>
      <rPr>
        <b/>
        <i/>
        <sz val="18"/>
        <color theme="0"/>
        <rFont val="Calibri"/>
        <family val="2"/>
        <charset val="204"/>
        <scheme val="minor"/>
      </rPr>
      <t>(бунт -120р/т)</t>
    </r>
  </si>
  <si>
    <r>
      <rPr>
        <b/>
        <i/>
        <sz val="14"/>
        <color rgb="FFFF0000"/>
        <rFont val="Calibri"/>
        <family val="2"/>
        <charset val="204"/>
        <scheme val="minor"/>
      </rPr>
      <t xml:space="preserve">Данный прайс-лист создан для основных складский позиций. В наличии на складе ассортимент намного больше! Уточняйте позиции у менеджера либо через католог товаров на нашем сайте          </t>
    </r>
    <r>
      <rPr>
        <sz val="14"/>
        <color rgb="FFFF0000"/>
        <rFont val="Calibri"/>
        <family val="2"/>
        <charset val="204"/>
        <scheme val="minor"/>
      </rPr>
      <t xml:space="preserve">          www.mirstali.by</t>
    </r>
  </si>
  <si>
    <t>3*100  карта 2х3</t>
  </si>
  <si>
    <t xml:space="preserve"> 3*100*100 карта 1*2  </t>
  </si>
  <si>
    <r>
      <t xml:space="preserve">90х90х7      </t>
    </r>
    <r>
      <rPr>
        <i/>
        <sz val="14"/>
        <rFont val="Book Antiqua"/>
        <family val="1"/>
        <charset val="204"/>
      </rPr>
      <t>L=6м/12м</t>
    </r>
  </si>
  <si>
    <t xml:space="preserve">100х100х3 </t>
  </si>
  <si>
    <r>
      <rPr>
        <b/>
        <i/>
        <sz val="20"/>
        <color rgb="FFFF0000"/>
        <rFont val="Calibri"/>
        <family val="2"/>
        <charset val="204"/>
        <scheme val="minor"/>
      </rPr>
      <t xml:space="preserve">Данный прайс-лист создан для основных складский позиций. В наличии на складе ассортимент намного больше! Уточняйте позиции у менеджера либо через католог товаров на нашем сайте          </t>
    </r>
    <r>
      <rPr>
        <sz val="20"/>
        <color rgb="FFFF0000"/>
        <rFont val="Calibri"/>
        <family val="2"/>
        <charset val="204"/>
        <scheme val="minor"/>
      </rPr>
      <t xml:space="preserve">          www.mirstali.by</t>
    </r>
  </si>
  <si>
    <t>60х60х4  (6м) РБ</t>
  </si>
  <si>
    <t>100х100х3 РБ</t>
  </si>
  <si>
    <r>
      <t xml:space="preserve">32х32х3      </t>
    </r>
    <r>
      <rPr>
        <i/>
        <sz val="14"/>
        <rFont val="Book Antiqua"/>
        <family val="1"/>
        <charset val="204"/>
      </rPr>
      <t xml:space="preserve"> L=6м</t>
    </r>
  </si>
  <si>
    <t xml:space="preserve">№24 </t>
  </si>
  <si>
    <r>
      <t xml:space="preserve">цена оптовая  от 3тн !!!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с НДС </t>
    </r>
  </si>
  <si>
    <r>
      <t xml:space="preserve">цена оптовая  от3  тн !!!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>с НДС</t>
    </r>
  </si>
  <si>
    <t>№24       L=11,7м</t>
  </si>
  <si>
    <r>
      <t xml:space="preserve">Лист х/к  сп/пс 5  </t>
    </r>
    <r>
      <rPr>
        <b/>
        <sz val="11"/>
        <color theme="0"/>
        <rFont val="Calibri Light"/>
        <family val="2"/>
        <charset val="204"/>
        <scheme val="major"/>
      </rPr>
      <t>( резка листов считеатся отдельно )</t>
    </r>
  </si>
  <si>
    <r>
      <t xml:space="preserve">Лист г/к рифленый ст3 сп/пс 5 </t>
    </r>
    <r>
      <rPr>
        <b/>
        <sz val="11"/>
        <color theme="0"/>
        <rFont val="Calibri Light"/>
        <family val="2"/>
        <charset val="204"/>
        <scheme val="major"/>
      </rPr>
      <t>( резка листов считеатся отдельно )</t>
    </r>
  </si>
  <si>
    <r>
      <rPr>
        <b/>
        <sz val="24"/>
        <color rgb="FFFF0000"/>
        <rFont val="Calibri Light"/>
        <family val="2"/>
        <charset val="204"/>
        <scheme val="major"/>
      </rPr>
      <t>Офис</t>
    </r>
    <r>
      <rPr>
        <b/>
        <u/>
        <sz val="24"/>
        <color rgb="FFFF0000"/>
        <rFont val="Calibri Light"/>
        <family val="2"/>
        <charset val="204"/>
        <scheme val="major"/>
      </rPr>
      <t>:</t>
    </r>
    <r>
      <rPr>
        <sz val="16"/>
        <color theme="1"/>
        <rFont val="Calibri Light"/>
        <family val="2"/>
        <charset val="204"/>
        <scheme val="major"/>
      </rPr>
      <t xml:space="preserve"> </t>
    </r>
    <r>
      <rPr>
        <i/>
        <sz val="22"/>
        <color theme="1"/>
        <rFont val="Calibri Light"/>
        <family val="2"/>
        <charset val="204"/>
        <scheme val="major"/>
      </rPr>
      <t>Партизанский пр-т 178 офис 507 тел. +37529 344 1000</t>
    </r>
    <r>
      <rPr>
        <b/>
        <i/>
        <sz val="22"/>
        <color rgb="FFFF0000"/>
        <rFont val="Calibri Light"/>
        <family val="2"/>
        <charset val="204"/>
        <scheme val="major"/>
      </rPr>
      <t xml:space="preserve">           </t>
    </r>
    <r>
      <rPr>
        <b/>
        <i/>
        <u/>
        <sz val="22"/>
        <color rgb="FFFF0000"/>
        <rFont val="Calibri Light"/>
        <family val="2"/>
        <charset val="204"/>
        <scheme val="major"/>
      </rPr>
      <t>Склад</t>
    </r>
    <r>
      <rPr>
        <b/>
        <i/>
        <sz val="22"/>
        <color rgb="FFFF0000"/>
        <rFont val="Calibri Light"/>
        <family val="2"/>
        <charset val="204"/>
        <scheme val="major"/>
      </rPr>
      <t>:</t>
    </r>
    <r>
      <rPr>
        <i/>
        <sz val="22"/>
        <color theme="1"/>
        <rFont val="Calibri Light"/>
        <family val="2"/>
        <charset val="204"/>
        <scheme val="major"/>
      </rPr>
      <t xml:space="preserve"> Выписка документов и отгрузка  Селицкого 21М +375293401133     </t>
    </r>
    <r>
      <rPr>
        <b/>
        <i/>
        <sz val="22"/>
        <color rgb="FFFF0000"/>
        <rFont val="Calibri Light"/>
        <family val="2"/>
        <charset val="204"/>
        <scheme val="major"/>
      </rPr>
      <t xml:space="preserve">                                   </t>
    </r>
  </si>
  <si>
    <t xml:space="preserve">Проволока в прутах/бунтах </t>
  </si>
  <si>
    <r>
      <t xml:space="preserve">Ø 6  S500         </t>
    </r>
    <r>
      <rPr>
        <i/>
        <sz val="18"/>
        <rFont val="Calibri Light"/>
        <family val="2"/>
        <charset val="204"/>
        <scheme val="major"/>
      </rPr>
      <t xml:space="preserve"> L=6м</t>
    </r>
  </si>
  <si>
    <r>
      <t xml:space="preserve">Ø 8           </t>
    </r>
    <r>
      <rPr>
        <i/>
        <sz val="18"/>
        <rFont val="Calibri Light"/>
        <family val="2"/>
        <charset val="204"/>
        <scheme val="major"/>
      </rPr>
      <t>L=6м/11,7м</t>
    </r>
  </si>
  <si>
    <r>
      <t xml:space="preserve">Ø 10         </t>
    </r>
    <r>
      <rPr>
        <i/>
        <sz val="18"/>
        <rFont val="Calibri Light"/>
        <family val="2"/>
        <charset val="204"/>
        <scheme val="major"/>
      </rPr>
      <t>L=5,85м/11,7м</t>
    </r>
  </si>
  <si>
    <r>
      <t xml:space="preserve">Ø 12         </t>
    </r>
    <r>
      <rPr>
        <i/>
        <sz val="18"/>
        <rFont val="Calibri Light"/>
        <family val="2"/>
        <charset val="204"/>
        <scheme val="major"/>
      </rPr>
      <t>L=5,85м/11,7м</t>
    </r>
  </si>
  <si>
    <r>
      <t xml:space="preserve">Ø 14        </t>
    </r>
    <r>
      <rPr>
        <i/>
        <sz val="18"/>
        <rFont val="Calibri Light"/>
        <family val="2"/>
        <charset val="204"/>
        <scheme val="major"/>
      </rPr>
      <t xml:space="preserve"> L=5,85м/11,7м</t>
    </r>
  </si>
  <si>
    <r>
      <t xml:space="preserve">Ø 16        </t>
    </r>
    <r>
      <rPr>
        <i/>
        <sz val="18"/>
        <rFont val="Calibri Light"/>
        <family val="2"/>
        <charset val="204"/>
        <scheme val="major"/>
      </rPr>
      <t>L=5,85м/11,7м</t>
    </r>
  </si>
  <si>
    <r>
      <t xml:space="preserve">Ø 18       </t>
    </r>
    <r>
      <rPr>
        <i/>
        <sz val="18"/>
        <rFont val="Calibri Light"/>
        <family val="2"/>
        <charset val="204"/>
        <scheme val="major"/>
      </rPr>
      <t xml:space="preserve"> L=5,85м/11,7м</t>
    </r>
  </si>
  <si>
    <r>
      <t xml:space="preserve">Ø 20        </t>
    </r>
    <r>
      <rPr>
        <i/>
        <sz val="18"/>
        <rFont val="Calibri Light"/>
        <family val="2"/>
        <charset val="204"/>
        <scheme val="major"/>
      </rPr>
      <t>L=5,85м/11,7м</t>
    </r>
  </si>
  <si>
    <r>
      <t xml:space="preserve">Ø 22        </t>
    </r>
    <r>
      <rPr>
        <i/>
        <sz val="18"/>
        <rFont val="Calibri Light"/>
        <family val="2"/>
        <charset val="204"/>
        <scheme val="major"/>
      </rPr>
      <t>L=5,85м/11,7м</t>
    </r>
  </si>
  <si>
    <r>
      <t xml:space="preserve">Ø 25        </t>
    </r>
    <r>
      <rPr>
        <i/>
        <sz val="18"/>
        <rFont val="Calibri Light"/>
        <family val="2"/>
        <charset val="204"/>
        <scheme val="major"/>
      </rPr>
      <t>L=5,85м/11,7м</t>
    </r>
  </si>
  <si>
    <r>
      <t xml:space="preserve">Ø 28       </t>
    </r>
    <r>
      <rPr>
        <i/>
        <sz val="18"/>
        <rFont val="Calibri Light"/>
        <family val="2"/>
        <charset val="204"/>
        <scheme val="major"/>
      </rPr>
      <t>L=5,85м/11,7м</t>
    </r>
  </si>
  <si>
    <r>
      <t xml:space="preserve">Ø 32      </t>
    </r>
    <r>
      <rPr>
        <i/>
        <sz val="18"/>
        <rFont val="Calibri Light"/>
        <family val="2"/>
        <charset val="204"/>
        <scheme val="major"/>
      </rPr>
      <t xml:space="preserve"> L=5,85м/11,7м</t>
    </r>
  </si>
  <si>
    <r>
      <t xml:space="preserve">Ø 6        </t>
    </r>
    <r>
      <rPr>
        <i/>
        <sz val="18"/>
        <rFont val="Calibri Light"/>
        <family val="2"/>
        <charset val="204"/>
        <scheme val="major"/>
      </rPr>
      <t xml:space="preserve">       L=6м</t>
    </r>
  </si>
  <si>
    <r>
      <rPr>
        <sz val="18"/>
        <rFont val="Calibri Light"/>
        <family val="2"/>
        <charset val="204"/>
        <scheme val="major"/>
      </rPr>
      <t xml:space="preserve">Ø 8   </t>
    </r>
    <r>
      <rPr>
        <i/>
        <sz val="18"/>
        <rFont val="Calibri Light"/>
        <family val="2"/>
        <charset val="204"/>
        <scheme val="major"/>
      </rPr>
      <t xml:space="preserve">            L=6м</t>
    </r>
  </si>
  <si>
    <r>
      <t xml:space="preserve">Ø 10         </t>
    </r>
    <r>
      <rPr>
        <i/>
        <sz val="18"/>
        <rFont val="Calibri Light"/>
        <family val="2"/>
        <charset val="204"/>
        <scheme val="major"/>
      </rPr>
      <t xml:space="preserve">  L=6м</t>
    </r>
  </si>
  <si>
    <r>
      <t xml:space="preserve">Ø 12          </t>
    </r>
    <r>
      <rPr>
        <i/>
        <sz val="18"/>
        <rFont val="Calibri Light"/>
        <family val="2"/>
        <charset val="204"/>
        <scheme val="major"/>
      </rPr>
      <t xml:space="preserve"> L=6м/12м</t>
    </r>
  </si>
  <si>
    <r>
      <t xml:space="preserve">Ø 14          </t>
    </r>
    <r>
      <rPr>
        <i/>
        <sz val="18"/>
        <rFont val="Calibri Light"/>
        <family val="2"/>
        <charset val="204"/>
        <scheme val="major"/>
      </rPr>
      <t xml:space="preserve"> L=6м/12м</t>
    </r>
  </si>
  <si>
    <r>
      <t xml:space="preserve">Ø 16          </t>
    </r>
    <r>
      <rPr>
        <i/>
        <sz val="18"/>
        <rFont val="Calibri Light"/>
        <family val="2"/>
        <charset val="204"/>
        <scheme val="major"/>
      </rPr>
      <t>L=6м/12м</t>
    </r>
  </si>
  <si>
    <r>
      <t xml:space="preserve">Ø 20          </t>
    </r>
    <r>
      <rPr>
        <i/>
        <sz val="18"/>
        <rFont val="Calibri Light"/>
        <family val="2"/>
        <charset val="204"/>
        <scheme val="major"/>
      </rPr>
      <t xml:space="preserve"> L=6м/12м</t>
    </r>
  </si>
  <si>
    <r>
      <t xml:space="preserve">ВР-1 Ø 3                </t>
    </r>
    <r>
      <rPr>
        <i/>
        <sz val="18"/>
        <rFont val="Calibri Light"/>
        <family val="2"/>
        <charset val="204"/>
        <scheme val="major"/>
      </rPr>
      <t>L= 2м/3м</t>
    </r>
  </si>
  <si>
    <r>
      <t xml:space="preserve">ВР-1 Ø 4                </t>
    </r>
    <r>
      <rPr>
        <i/>
        <sz val="18"/>
        <rFont val="Calibri Light"/>
        <family val="2"/>
        <charset val="204"/>
        <scheme val="major"/>
      </rPr>
      <t>L=2м/3м/6м</t>
    </r>
  </si>
  <si>
    <r>
      <t xml:space="preserve">ВР-1 Ø 5               </t>
    </r>
    <r>
      <rPr>
        <i/>
        <sz val="18"/>
        <rFont val="Calibri Light"/>
        <family val="2"/>
        <charset val="204"/>
        <scheme val="major"/>
      </rPr>
      <t>L=2м/3м/6м</t>
    </r>
  </si>
  <si>
    <r>
      <t xml:space="preserve">В-1 Ø 3                </t>
    </r>
    <r>
      <rPr>
        <i/>
        <sz val="18"/>
        <rFont val="Calibri Light"/>
        <family val="2"/>
        <charset val="204"/>
        <scheme val="major"/>
      </rPr>
      <t xml:space="preserve"> L= 2м/3м</t>
    </r>
  </si>
  <si>
    <r>
      <t xml:space="preserve">В-1 Ø 4                </t>
    </r>
    <r>
      <rPr>
        <i/>
        <sz val="18"/>
        <rFont val="Calibri Light"/>
        <family val="2"/>
        <charset val="204"/>
        <scheme val="major"/>
      </rPr>
      <t>L= 2м/3м</t>
    </r>
  </si>
  <si>
    <r>
      <t xml:space="preserve">В-1 Ø 5               </t>
    </r>
    <r>
      <rPr>
        <i/>
        <sz val="18"/>
        <rFont val="Calibri Light"/>
        <family val="2"/>
        <charset val="204"/>
        <scheme val="major"/>
      </rPr>
      <t xml:space="preserve"> L=2м/3м/6м</t>
    </r>
  </si>
  <si>
    <r>
      <t xml:space="preserve">25х25х3        </t>
    </r>
    <r>
      <rPr>
        <i/>
        <sz val="18"/>
        <rFont val="Calibri Light"/>
        <family val="2"/>
        <charset val="204"/>
        <scheme val="major"/>
      </rPr>
      <t>L=6м</t>
    </r>
  </si>
  <si>
    <r>
      <t xml:space="preserve">25х25х4       </t>
    </r>
    <r>
      <rPr>
        <i/>
        <sz val="18"/>
        <rFont val="Calibri Light"/>
        <family val="2"/>
        <charset val="204"/>
        <scheme val="major"/>
      </rPr>
      <t>L=6м</t>
    </r>
  </si>
  <si>
    <r>
      <t xml:space="preserve">32х32х3     </t>
    </r>
    <r>
      <rPr>
        <i/>
        <sz val="18"/>
        <rFont val="Calibri Light"/>
        <family val="2"/>
        <charset val="204"/>
        <scheme val="major"/>
      </rPr>
      <t xml:space="preserve"> L=6м</t>
    </r>
  </si>
  <si>
    <r>
      <t xml:space="preserve">32х32х4      </t>
    </r>
    <r>
      <rPr>
        <i/>
        <sz val="18"/>
        <rFont val="Calibri Light"/>
        <family val="2"/>
        <charset val="204"/>
        <scheme val="major"/>
      </rPr>
      <t xml:space="preserve"> L=6м</t>
    </r>
  </si>
  <si>
    <r>
      <t xml:space="preserve">35*35*4       </t>
    </r>
    <r>
      <rPr>
        <i/>
        <sz val="18"/>
        <rFont val="Calibri Light"/>
        <family val="2"/>
        <charset val="204"/>
        <scheme val="major"/>
      </rPr>
      <t xml:space="preserve"> L=6м</t>
    </r>
  </si>
  <si>
    <r>
      <t xml:space="preserve">40х40х4        </t>
    </r>
    <r>
      <rPr>
        <i/>
        <sz val="18"/>
        <rFont val="Calibri Light"/>
        <family val="2"/>
        <charset val="204"/>
        <scheme val="major"/>
      </rPr>
      <t>L=6м</t>
    </r>
  </si>
  <si>
    <r>
      <t xml:space="preserve">50х50х4       </t>
    </r>
    <r>
      <rPr>
        <i/>
        <sz val="18"/>
        <rFont val="Calibri Light"/>
        <family val="2"/>
        <charset val="204"/>
        <scheme val="major"/>
      </rPr>
      <t xml:space="preserve"> L=6м</t>
    </r>
  </si>
  <si>
    <r>
      <t xml:space="preserve">50х50х5        </t>
    </r>
    <r>
      <rPr>
        <i/>
        <sz val="18"/>
        <rFont val="Calibri Light"/>
        <family val="2"/>
        <charset val="204"/>
        <scheme val="major"/>
      </rPr>
      <t>L=6м/12м</t>
    </r>
  </si>
  <si>
    <r>
      <t xml:space="preserve">63х63х5        </t>
    </r>
    <r>
      <rPr>
        <i/>
        <sz val="18"/>
        <rFont val="Calibri Light"/>
        <family val="2"/>
        <charset val="204"/>
        <scheme val="major"/>
      </rPr>
      <t>L=6м/12м</t>
    </r>
  </si>
  <si>
    <r>
      <t xml:space="preserve">75х75х5        </t>
    </r>
    <r>
      <rPr>
        <i/>
        <sz val="18"/>
        <rFont val="Calibri Light"/>
        <family val="2"/>
        <charset val="204"/>
        <scheme val="major"/>
      </rPr>
      <t>L=6м/12м</t>
    </r>
  </si>
  <si>
    <r>
      <t xml:space="preserve">75х75х6      </t>
    </r>
    <r>
      <rPr>
        <i/>
        <sz val="18"/>
        <rFont val="Calibri Light"/>
        <family val="2"/>
        <charset val="204"/>
        <scheme val="major"/>
      </rPr>
      <t>L=6м/12м</t>
    </r>
  </si>
  <si>
    <r>
      <t xml:space="preserve">90х90х7      </t>
    </r>
    <r>
      <rPr>
        <i/>
        <sz val="18"/>
        <rFont val="Calibri Light"/>
        <family val="2"/>
        <charset val="204"/>
        <scheme val="major"/>
      </rPr>
      <t>L=6м/12м</t>
    </r>
  </si>
  <si>
    <r>
      <t xml:space="preserve">100х100х7    </t>
    </r>
    <r>
      <rPr>
        <i/>
        <sz val="18"/>
        <rFont val="Calibri Light"/>
        <family val="2"/>
        <charset val="204"/>
        <scheme val="major"/>
      </rPr>
      <t>L=6м/12м</t>
    </r>
  </si>
  <si>
    <r>
      <t>Сетка-рабица (оцинков., ячейка 50*50 мм,</t>
    </r>
    <r>
      <rPr>
        <sz val="16"/>
        <color rgb="FFFF0000"/>
        <rFont val="Calibri Light"/>
        <family val="2"/>
        <charset val="204"/>
        <scheme val="major"/>
      </rPr>
      <t xml:space="preserve"> высота 1,2 м, толщ. 1,6 мм</t>
    </r>
    <r>
      <rPr>
        <sz val="16"/>
        <color theme="1"/>
        <rFont val="Calibri Light"/>
        <family val="2"/>
        <charset val="204"/>
        <scheme val="major"/>
      </rPr>
      <t>, рулон 10 м), ТУ BY 192672687.002-20017</t>
    </r>
  </si>
  <si>
    <r>
      <t xml:space="preserve">Сетка-рабица (оцинков., ячейка 50*50 мм, </t>
    </r>
    <r>
      <rPr>
        <sz val="16"/>
        <color rgb="FFFF0000"/>
        <rFont val="Calibri Light"/>
        <family val="2"/>
        <charset val="204"/>
        <scheme val="major"/>
      </rPr>
      <t>высота 1,5 м, толщ. 1,6 мм</t>
    </r>
    <r>
      <rPr>
        <sz val="16"/>
        <color theme="1"/>
        <rFont val="Calibri Light"/>
        <family val="2"/>
        <charset val="204"/>
        <scheme val="major"/>
      </rPr>
      <t>, рулон 10 м), ТУ BY 192672687.002-20017</t>
    </r>
  </si>
  <si>
    <r>
      <t xml:space="preserve">Сетка-рабица (оцинков., ячейка 50*50 мм, </t>
    </r>
    <r>
      <rPr>
        <sz val="16"/>
        <color rgb="FFFF0000"/>
        <rFont val="Calibri Light"/>
        <family val="2"/>
        <charset val="204"/>
        <scheme val="major"/>
      </rPr>
      <t>высота 1,8 м, толщ. 1,6 мм</t>
    </r>
    <r>
      <rPr>
        <sz val="16"/>
        <color theme="1"/>
        <rFont val="Calibri Light"/>
        <family val="2"/>
        <charset val="204"/>
        <scheme val="major"/>
      </rPr>
      <t>, рулон 10 м), ТУ BY 192672687.002-20017</t>
    </r>
  </si>
  <si>
    <r>
      <t xml:space="preserve">цена оптовая  </t>
    </r>
    <r>
      <rPr>
        <b/>
        <sz val="10"/>
        <color rgb="FFFF0000"/>
        <rFont val="Calibri"/>
        <family val="2"/>
        <charset val="204"/>
        <scheme val="minor"/>
      </rPr>
      <t>с НДС</t>
    </r>
  </si>
  <si>
    <r>
      <t>цена оптовая с НДС</t>
    </r>
    <r>
      <rPr>
        <b/>
        <sz val="10"/>
        <color rgb="FFFF0000"/>
        <rFont val="Calibri"/>
        <family val="2"/>
        <charset val="204"/>
        <scheme val="minor"/>
      </rPr>
      <t xml:space="preserve">  </t>
    </r>
  </si>
  <si>
    <t xml:space="preserve">Швеллер г/к </t>
  </si>
  <si>
    <t>Труба эл/cв круглая ДУ</t>
  </si>
  <si>
    <t>цена оптовая без НДС</t>
  </si>
  <si>
    <t xml:space="preserve">50х50х4  (6м) </t>
  </si>
  <si>
    <t xml:space="preserve">60х60х4  (6м) </t>
  </si>
  <si>
    <r>
      <t xml:space="preserve">                         ООО "БелСтальИмпорт"            </t>
    </r>
    <r>
      <rPr>
        <b/>
        <sz val="20"/>
        <color rgb="FFFF0000"/>
        <rFont val="Calibri"/>
        <family val="2"/>
        <charset val="204"/>
        <scheme val="minor"/>
      </rPr>
      <t xml:space="preserve">  от 8 сентября  2022</t>
    </r>
  </si>
  <si>
    <t xml:space="preserve">                                                      от 8 сентября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</si>
</sst>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7.5"/>
      <color indexed="8"/>
      <name val="Times New Roman"/>
      <family val="1"/>
      <charset val="204"/>
    </font>
    <font>
      <i/>
      <sz val="7.5"/>
      <name val="Times New Roman"/>
      <family val="1"/>
      <charset val="204"/>
    </font>
    <font>
      <i/>
      <sz val="7.5"/>
      <color theme="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7.5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name val="Book Antiqua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name val="Book Antiqua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0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0"/>
      <name val="Book Antiqua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rgb="FF0033CC"/>
      <name val="Calibri"/>
      <family val="2"/>
      <charset val="204"/>
      <scheme val="minor"/>
    </font>
    <font>
      <b/>
      <sz val="20"/>
      <color rgb="FF0033CC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u/>
      <sz val="20"/>
      <color rgb="FF0033CC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name val="Book Antiqua"/>
      <family val="1"/>
      <charset val="204"/>
    </font>
    <font>
      <i/>
      <sz val="16"/>
      <name val="Book Antiqua"/>
      <family val="1"/>
      <charset val="204"/>
    </font>
    <font>
      <i/>
      <sz val="14"/>
      <name val="Book Antiqua"/>
      <family val="1"/>
      <charset val="204"/>
    </font>
    <font>
      <sz val="22"/>
      <color rgb="FFFF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Book Antiqua"/>
      <family val="1"/>
      <charset val="204"/>
    </font>
    <font>
      <b/>
      <sz val="24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i/>
      <sz val="20"/>
      <color rgb="FF0033CC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u/>
      <sz val="16"/>
      <color rgb="FFFF0000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22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b/>
      <i/>
      <u/>
      <sz val="22"/>
      <color rgb="FFFF0000"/>
      <name val="Calibri"/>
      <family val="2"/>
      <charset val="204"/>
      <scheme val="minor"/>
    </font>
    <font>
      <b/>
      <i/>
      <sz val="18"/>
      <color theme="0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0"/>
      <name val="Book Antiqua"/>
      <family val="1"/>
      <charset val="204"/>
    </font>
    <font>
      <sz val="14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  <scheme val="minor"/>
    </font>
    <font>
      <b/>
      <sz val="20"/>
      <color theme="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18"/>
      <color theme="0"/>
      <name val="Calibri Light"/>
      <family val="2"/>
      <charset val="204"/>
      <scheme val="major"/>
    </font>
    <font>
      <b/>
      <sz val="11"/>
      <color theme="0"/>
      <name val="Calibri Light"/>
      <family val="2"/>
      <charset val="204"/>
      <scheme val="major"/>
    </font>
    <font>
      <sz val="18"/>
      <color theme="1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b/>
      <sz val="10"/>
      <color rgb="FFFF0000"/>
      <name val="Calibri Light"/>
      <family val="2"/>
      <charset val="204"/>
      <scheme val="major"/>
    </font>
    <font>
      <b/>
      <sz val="22"/>
      <color theme="0"/>
      <name val="Calibri Light"/>
      <family val="2"/>
      <charset val="204"/>
      <scheme val="major"/>
    </font>
    <font>
      <b/>
      <i/>
      <u/>
      <sz val="16"/>
      <color rgb="FFFF0000"/>
      <name val="Calibri Light"/>
      <family val="2"/>
      <charset val="204"/>
      <scheme val="major"/>
    </font>
    <font>
      <b/>
      <sz val="24"/>
      <color rgb="FFFF0000"/>
      <name val="Calibri Light"/>
      <family val="2"/>
      <charset val="204"/>
      <scheme val="major"/>
    </font>
    <font>
      <b/>
      <sz val="14"/>
      <color theme="1"/>
      <name val="Calibri Light"/>
      <family val="2"/>
      <charset val="204"/>
      <scheme val="major"/>
    </font>
    <font>
      <sz val="16"/>
      <color rgb="FFFF0000"/>
      <name val="Calibri Light"/>
      <family val="2"/>
      <charset val="204"/>
      <scheme val="major"/>
    </font>
    <font>
      <b/>
      <sz val="20"/>
      <color rgb="FFFF0000"/>
      <name val="Calibri Light"/>
      <family val="2"/>
      <charset val="204"/>
      <scheme val="major"/>
    </font>
    <font>
      <sz val="22"/>
      <color rgb="FFFF0000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0"/>
      <color theme="0"/>
      <name val="Calibri Light"/>
      <family val="2"/>
      <charset val="204"/>
      <scheme val="major"/>
    </font>
    <font>
      <sz val="7"/>
      <color theme="1"/>
      <name val="Calibri Light"/>
      <family val="2"/>
      <charset val="204"/>
      <scheme val="major"/>
    </font>
    <font>
      <b/>
      <sz val="18"/>
      <color theme="1"/>
      <name val="Calibri Light"/>
      <family val="2"/>
      <charset val="204"/>
      <scheme val="major"/>
    </font>
    <font>
      <b/>
      <u/>
      <sz val="24"/>
      <color rgb="FFFF0000"/>
      <name val="Calibri Light"/>
      <family val="2"/>
      <charset val="204"/>
      <scheme val="major"/>
    </font>
    <font>
      <i/>
      <sz val="22"/>
      <color theme="1"/>
      <name val="Calibri Light"/>
      <family val="2"/>
      <charset val="204"/>
      <scheme val="major"/>
    </font>
    <font>
      <b/>
      <i/>
      <sz val="22"/>
      <color rgb="FFFF0000"/>
      <name val="Calibri Light"/>
      <family val="2"/>
      <charset val="204"/>
      <scheme val="major"/>
    </font>
    <font>
      <b/>
      <i/>
      <u/>
      <sz val="22"/>
      <color rgb="FFFF0000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sz val="14"/>
      <color theme="1"/>
      <name val="Calibri Light"/>
      <family val="2"/>
      <charset val="204"/>
      <scheme val="major"/>
    </font>
    <font>
      <sz val="18"/>
      <name val="Calibri Light"/>
      <family val="2"/>
      <charset val="204"/>
      <scheme val="major"/>
    </font>
    <font>
      <i/>
      <sz val="18"/>
      <name val="Calibri Light"/>
      <family val="2"/>
      <charset val="204"/>
      <scheme val="major"/>
    </font>
    <font>
      <b/>
      <sz val="18"/>
      <name val="Calibri Light"/>
      <family val="2"/>
      <charset val="204"/>
      <scheme val="major"/>
    </font>
    <font>
      <sz val="18"/>
      <color indexed="8"/>
      <name val="Calibri Light"/>
      <family val="2"/>
      <charset val="204"/>
      <scheme val="major"/>
    </font>
    <font>
      <sz val="18"/>
      <color rgb="FFFF0000"/>
      <name val="Calibri Light"/>
      <family val="2"/>
      <charset val="204"/>
      <scheme val="major"/>
    </font>
    <font>
      <sz val="16"/>
      <color rgb="FF000000"/>
      <name val="Calibri Light"/>
      <family val="2"/>
      <charset val="204"/>
      <scheme val="major"/>
    </font>
    <font>
      <sz val="16"/>
      <name val="Calibri Light"/>
      <family val="2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14" fontId="8" fillId="0" borderId="0" xfId="0" applyNumberFormat="1" applyFont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5" fillId="0" borderId="30" xfId="0" applyFont="1" applyFill="1" applyBorder="1" applyAlignment="1"/>
    <xf numFmtId="0" fontId="20" fillId="0" borderId="0" xfId="0" applyFont="1"/>
    <xf numFmtId="0" fontId="2" fillId="0" borderId="27" xfId="0" applyFont="1" applyFill="1" applyBorder="1"/>
    <xf numFmtId="0" fontId="2" fillId="0" borderId="0" xfId="0" applyFont="1" applyFill="1"/>
    <xf numFmtId="0" fontId="0" fillId="0" borderId="0" xfId="0" applyFill="1"/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164" fontId="22" fillId="0" borderId="19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164" fontId="22" fillId="0" borderId="23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0" fillId="6" borderId="0" xfId="0" applyFill="1"/>
    <xf numFmtId="0" fontId="21" fillId="6" borderId="0" xfId="0" applyFont="1" applyFill="1"/>
    <xf numFmtId="0" fontId="27" fillId="0" borderId="2" xfId="0" applyFont="1" applyFill="1" applyBorder="1"/>
    <xf numFmtId="0" fontId="26" fillId="0" borderId="19" xfId="0" applyFont="1" applyFill="1" applyBorder="1"/>
    <xf numFmtId="0" fontId="3" fillId="0" borderId="16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shrinkToFit="1"/>
    </xf>
    <xf numFmtId="0" fontId="33" fillId="5" borderId="7" xfId="0" applyFont="1" applyFill="1" applyBorder="1" applyAlignment="1">
      <alignment shrinkToFit="1"/>
    </xf>
    <xf numFmtId="0" fontId="33" fillId="5" borderId="9" xfId="0" applyFont="1" applyFill="1" applyBorder="1" applyAlignment="1">
      <alignment shrinkToFit="1"/>
    </xf>
    <xf numFmtId="0" fontId="33" fillId="5" borderId="10" xfId="0" applyFont="1" applyFill="1" applyBorder="1" applyAlignment="1">
      <alignment shrinkToFit="1"/>
    </xf>
    <xf numFmtId="0" fontId="10" fillId="0" borderId="1" xfId="0" applyFont="1" applyFill="1" applyBorder="1" applyAlignment="1">
      <alignment shrinkToFit="1"/>
    </xf>
    <xf numFmtId="0" fontId="13" fillId="0" borderId="25" xfId="0" applyFont="1" applyFill="1" applyBorder="1" applyAlignment="1">
      <alignment horizontal="center" vertical="center"/>
    </xf>
    <xf numFmtId="0" fontId="35" fillId="0" borderId="0" xfId="0" applyFont="1" applyFill="1"/>
    <xf numFmtId="0" fontId="34" fillId="0" borderId="0" xfId="0" applyFont="1"/>
    <xf numFmtId="2" fontId="0" fillId="0" borderId="28" xfId="0" applyNumberFormat="1" applyFill="1" applyBorder="1" applyAlignment="1">
      <alignment horizontal="center"/>
    </xf>
    <xf numFmtId="0" fontId="6" fillId="0" borderId="0" xfId="0" applyFont="1" applyFill="1" applyBorder="1"/>
    <xf numFmtId="0" fontId="7" fillId="4" borderId="26" xfId="0" applyFont="1" applyFill="1" applyBorder="1" applyAlignment="1">
      <alignment horizontal="center"/>
    </xf>
    <xf numFmtId="0" fontId="10" fillId="0" borderId="30" xfId="0" applyFont="1" applyFill="1" applyBorder="1" applyAlignment="1">
      <alignment shrinkToFit="1"/>
    </xf>
    <xf numFmtId="0" fontId="10" fillId="5" borderId="30" xfId="0" applyFont="1" applyFill="1" applyBorder="1" applyAlignment="1">
      <alignment shrinkToFit="1"/>
    </xf>
    <xf numFmtId="0" fontId="5" fillId="0" borderId="26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42" fillId="0" borderId="26" xfId="0" applyFont="1" applyFill="1" applyBorder="1"/>
    <xf numFmtId="0" fontId="9" fillId="0" borderId="1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/>
    </xf>
    <xf numFmtId="0" fontId="33" fillId="0" borderId="6" xfId="0" applyFont="1" applyFill="1" applyBorder="1" applyAlignment="1">
      <alignment shrinkToFit="1"/>
    </xf>
    <xf numFmtId="0" fontId="26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/>
    </xf>
    <xf numFmtId="0" fontId="48" fillId="0" borderId="0" xfId="0" applyFont="1" applyFill="1"/>
    <xf numFmtId="0" fontId="43" fillId="0" borderId="26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shrinkToFit="1"/>
    </xf>
    <xf numFmtId="0" fontId="25" fillId="0" borderId="19" xfId="0" applyFont="1" applyFill="1" applyBorder="1" applyAlignment="1">
      <alignment horizontal="center"/>
    </xf>
    <xf numFmtId="0" fontId="25" fillId="0" borderId="0" xfId="0" applyFont="1"/>
    <xf numFmtId="0" fontId="0" fillId="0" borderId="0" xfId="0" applyAlignment="1">
      <alignment vertical="center"/>
    </xf>
    <xf numFmtId="0" fontId="4" fillId="0" borderId="3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/>
    </xf>
    <xf numFmtId="0" fontId="37" fillId="0" borderId="0" xfId="0" applyFont="1" applyFill="1"/>
    <xf numFmtId="0" fontId="56" fillId="0" borderId="0" xfId="0" applyFont="1" applyFill="1" applyBorder="1"/>
    <xf numFmtId="0" fontId="33" fillId="5" borderId="0" xfId="0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0" xfId="0" applyFont="1" applyAlignment="1">
      <alignment horizontal="center" vertical="top"/>
    </xf>
    <xf numFmtId="0" fontId="63" fillId="3" borderId="8" xfId="0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/>
    </xf>
    <xf numFmtId="0" fontId="63" fillId="3" borderId="9" xfId="0" applyFont="1" applyFill="1" applyBorder="1" applyAlignment="1">
      <alignment horizontal="center"/>
    </xf>
    <xf numFmtId="0" fontId="47" fillId="3" borderId="8" xfId="0" applyFont="1" applyFill="1" applyBorder="1" applyAlignment="1">
      <alignment horizontal="center"/>
    </xf>
    <xf numFmtId="0" fontId="63" fillId="3" borderId="27" xfId="0" applyFont="1" applyFill="1" applyBorder="1" applyAlignment="1">
      <alignment horizontal="center"/>
    </xf>
    <xf numFmtId="0" fontId="63" fillId="3" borderId="29" xfId="0" applyFont="1" applyFill="1" applyBorder="1" applyAlignment="1">
      <alignment horizontal="center"/>
    </xf>
    <xf numFmtId="0" fontId="47" fillId="3" borderId="17" xfId="0" applyFont="1" applyFill="1" applyBorder="1" applyAlignment="1">
      <alignment horizontal="center"/>
    </xf>
    <xf numFmtId="0" fontId="47" fillId="3" borderId="24" xfId="0" applyFont="1" applyFill="1" applyBorder="1" applyAlignment="1">
      <alignment horizontal="center"/>
    </xf>
    <xf numFmtId="0" fontId="63" fillId="3" borderId="18" xfId="0" applyFont="1" applyFill="1" applyBorder="1" applyAlignment="1">
      <alignment horizontal="center"/>
    </xf>
    <xf numFmtId="0" fontId="47" fillId="3" borderId="9" xfId="0" applyFont="1" applyFill="1" applyBorder="1" applyAlignment="1">
      <alignment horizontal="center" wrapText="1" shrinkToFit="1"/>
    </xf>
    <xf numFmtId="0" fontId="47" fillId="3" borderId="18" xfId="0" applyFont="1" applyFill="1" applyBorder="1" applyAlignment="1">
      <alignment horizontal="center" wrapText="1" shrinkToFit="1"/>
    </xf>
    <xf numFmtId="0" fontId="47" fillId="3" borderId="6" xfId="0" applyFont="1" applyFill="1" applyBorder="1" applyAlignment="1">
      <alignment horizontal="center"/>
    </xf>
    <xf numFmtId="0" fontId="47" fillId="3" borderId="11" xfId="0" applyFont="1" applyFill="1" applyBorder="1" applyAlignment="1">
      <alignment horizontal="center"/>
    </xf>
    <xf numFmtId="0" fontId="47" fillId="3" borderId="7" xfId="0" applyFont="1" applyFill="1" applyBorder="1" applyAlignment="1">
      <alignment horizontal="center" wrapText="1" shrinkToFit="1"/>
    </xf>
    <xf numFmtId="0" fontId="30" fillId="0" borderId="1" xfId="0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7" fillId="3" borderId="4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0" fontId="0" fillId="8" borderId="0" xfId="0" applyFill="1"/>
    <xf numFmtId="0" fontId="2" fillId="8" borderId="0" xfId="0" applyFont="1" applyFill="1"/>
    <xf numFmtId="0" fontId="17" fillId="0" borderId="18" xfId="0" applyFont="1" applyFill="1" applyBorder="1" applyAlignment="1">
      <alignment horizontal="center"/>
    </xf>
    <xf numFmtId="0" fontId="70" fillId="0" borderId="0" xfId="0" applyFont="1" applyFill="1" applyBorder="1"/>
    <xf numFmtId="0" fontId="75" fillId="0" borderId="0" xfId="0" applyFont="1" applyFill="1" applyBorder="1"/>
    <xf numFmtId="0" fontId="77" fillId="0" borderId="0" xfId="0" applyFont="1" applyFill="1" applyBorder="1"/>
    <xf numFmtId="0" fontId="78" fillId="0" borderId="0" xfId="0" applyFont="1" applyFill="1" applyBorder="1"/>
    <xf numFmtId="0" fontId="79" fillId="0" borderId="9" xfId="0" applyFont="1" applyFill="1" applyBorder="1" applyAlignment="1">
      <alignment horizontal="center"/>
    </xf>
    <xf numFmtId="0" fontId="81" fillId="0" borderId="0" xfId="0" applyFont="1" applyFill="1" applyBorder="1"/>
    <xf numFmtId="0" fontId="82" fillId="0" borderId="0" xfId="0" applyFont="1" applyFill="1" applyBorder="1" applyAlignment="1">
      <alignment horizontal="right"/>
    </xf>
    <xf numFmtId="0" fontId="71" fillId="3" borderId="33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0" fontId="85" fillId="0" borderId="0" xfId="0" applyFont="1" applyFill="1" applyBorder="1"/>
    <xf numFmtId="0" fontId="83" fillId="0" borderId="0" xfId="0" applyFont="1" applyFill="1" applyBorder="1" applyAlignment="1"/>
    <xf numFmtId="0" fontId="79" fillId="0" borderId="0" xfId="0" applyFont="1" applyFill="1" applyBorder="1" applyAlignment="1">
      <alignment shrinkToFit="1"/>
    </xf>
    <xf numFmtId="0" fontId="92" fillId="7" borderId="36" xfId="0" applyFont="1" applyFill="1" applyBorder="1" applyAlignment="1">
      <alignment horizontal="center" vertical="center" shrinkToFit="1"/>
    </xf>
    <xf numFmtId="0" fontId="94" fillId="0" borderId="37" xfId="0" applyFont="1" applyBorder="1" applyAlignment="1">
      <alignment horizontal="center"/>
    </xf>
    <xf numFmtId="0" fontId="94" fillId="0" borderId="45" xfId="0" applyFont="1" applyBorder="1" applyAlignment="1">
      <alignment horizontal="center"/>
    </xf>
    <xf numFmtId="0" fontId="95" fillId="0" borderId="19" xfId="0" applyFont="1" applyFill="1" applyBorder="1" applyAlignment="1">
      <alignment horizontal="left" vertical="center"/>
    </xf>
    <xf numFmtId="164" fontId="95" fillId="0" borderId="19" xfId="0" applyNumberFormat="1" applyFont="1" applyFill="1" applyBorder="1" applyAlignment="1">
      <alignment horizontal="left" vertical="center"/>
    </xf>
    <xf numFmtId="0" fontId="95" fillId="0" borderId="23" xfId="0" applyFont="1" applyFill="1" applyBorder="1" applyAlignment="1">
      <alignment horizontal="left" vertical="center"/>
    </xf>
    <xf numFmtId="0" fontId="95" fillId="0" borderId="20" xfId="0" applyFont="1" applyFill="1" applyBorder="1" applyAlignment="1">
      <alignment horizontal="left" vertical="center"/>
    </xf>
    <xf numFmtId="0" fontId="96" fillId="0" borderId="19" xfId="0" applyFont="1" applyFill="1" applyBorder="1" applyAlignment="1">
      <alignment horizontal="left" vertical="center"/>
    </xf>
    <xf numFmtId="0" fontId="95" fillId="0" borderId="21" xfId="0" applyFont="1" applyFill="1" applyBorder="1" applyAlignment="1">
      <alignment horizontal="left" vertical="center"/>
    </xf>
    <xf numFmtId="0" fontId="95" fillId="0" borderId="26" xfId="0" applyFont="1" applyFill="1" applyBorder="1" applyAlignment="1">
      <alignment horizontal="left" vertical="center"/>
    </xf>
    <xf numFmtId="0" fontId="97" fillId="0" borderId="19" xfId="0" applyFont="1" applyFill="1" applyBorder="1" applyAlignment="1">
      <alignment vertical="center"/>
    </xf>
    <xf numFmtId="0" fontId="95" fillId="0" borderId="19" xfId="0" applyFont="1" applyFill="1" applyBorder="1" applyAlignment="1">
      <alignment vertical="center"/>
    </xf>
    <xf numFmtId="0" fontId="95" fillId="0" borderId="38" xfId="0" applyFont="1" applyFill="1" applyBorder="1" applyAlignment="1">
      <alignment horizontal="left" vertical="center"/>
    </xf>
    <xf numFmtId="0" fontId="98" fillId="0" borderId="26" xfId="0" applyFont="1" applyFill="1" applyBorder="1"/>
    <xf numFmtId="0" fontId="99" fillId="0" borderId="26" xfId="0" applyFont="1" applyFill="1" applyBorder="1"/>
    <xf numFmtId="0" fontId="98" fillId="0" borderId="40" xfId="0" applyFont="1" applyFill="1" applyBorder="1"/>
    <xf numFmtId="0" fontId="98" fillId="0" borderId="27" xfId="0" applyFont="1" applyBorder="1"/>
    <xf numFmtId="0" fontId="73" fillId="0" borderId="1" xfId="0" applyFont="1" applyFill="1" applyBorder="1" applyAlignment="1">
      <alignment horizontal="center"/>
    </xf>
    <xf numFmtId="0" fontId="73" fillId="0" borderId="19" xfId="0" applyFont="1" applyFill="1" applyBorder="1"/>
    <xf numFmtId="2" fontId="73" fillId="0" borderId="14" xfId="0" applyNumberFormat="1" applyFont="1" applyFill="1" applyBorder="1" applyAlignment="1">
      <alignment horizontal="center"/>
    </xf>
    <xf numFmtId="0" fontId="73" fillId="0" borderId="23" xfId="0" applyFont="1" applyBorder="1"/>
    <xf numFmtId="0" fontId="73" fillId="0" borderId="19" xfId="0" applyFont="1" applyBorder="1" applyAlignment="1">
      <alignment shrinkToFit="1"/>
    </xf>
    <xf numFmtId="164" fontId="95" fillId="0" borderId="23" xfId="0" applyNumberFormat="1" applyFont="1" applyFill="1" applyBorder="1" applyAlignment="1">
      <alignment horizontal="left" vertical="center"/>
    </xf>
    <xf numFmtId="0" fontId="86" fillId="0" borderId="19" xfId="0" applyFont="1" applyFill="1" applyBorder="1" applyAlignment="1">
      <alignment horizontal="left"/>
    </xf>
    <xf numFmtId="0" fontId="86" fillId="0" borderId="23" xfId="0" applyFont="1" applyFill="1" applyBorder="1" applyAlignment="1">
      <alignment horizontal="left"/>
    </xf>
    <xf numFmtId="0" fontId="95" fillId="0" borderId="4" xfId="0" applyFont="1" applyFill="1" applyBorder="1" applyAlignment="1">
      <alignment horizontal="left" vertical="center"/>
    </xf>
    <xf numFmtId="165" fontId="73" fillId="0" borderId="14" xfId="0" applyNumberFormat="1" applyFont="1" applyFill="1" applyBorder="1" applyAlignment="1">
      <alignment horizontal="center" vertical="center"/>
    </xf>
    <xf numFmtId="0" fontId="69" fillId="3" borderId="44" xfId="0" applyFont="1" applyFill="1" applyBorder="1" applyAlignment="1">
      <alignment horizontal="center" wrapText="1"/>
    </xf>
    <xf numFmtId="0" fontId="74" fillId="0" borderId="43" xfId="0" applyFont="1" applyFill="1" applyBorder="1" applyAlignment="1">
      <alignment horizontal="center" vertical="center" wrapText="1"/>
    </xf>
    <xf numFmtId="0" fontId="91" fillId="7" borderId="17" xfId="0" applyFont="1" applyFill="1" applyBorder="1" applyAlignment="1">
      <alignment horizontal="center" vertical="center" wrapText="1" shrinkToFit="1"/>
    </xf>
    <xf numFmtId="0" fontId="93" fillId="0" borderId="44" xfId="0" applyFont="1" applyFill="1" applyBorder="1" applyAlignment="1">
      <alignment horizontal="center" wrapText="1"/>
    </xf>
    <xf numFmtId="0" fontId="93" fillId="0" borderId="4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24" fillId="7" borderId="17" xfId="0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center" wrapText="1"/>
    </xf>
    <xf numFmtId="3" fontId="95" fillId="0" borderId="26" xfId="0" applyNumberFormat="1" applyFont="1" applyFill="1" applyBorder="1" applyAlignment="1">
      <alignment horizontal="left" vertical="center"/>
    </xf>
    <xf numFmtId="3" fontId="95" fillId="0" borderId="19" xfId="0" applyNumberFormat="1" applyFont="1" applyFill="1" applyBorder="1" applyAlignment="1">
      <alignment horizontal="left" vertical="center"/>
    </xf>
    <xf numFmtId="3" fontId="95" fillId="0" borderId="21" xfId="0" applyNumberFormat="1" applyFont="1" applyFill="1" applyBorder="1" applyAlignment="1">
      <alignment horizontal="left" vertical="center"/>
    </xf>
    <xf numFmtId="0" fontId="69" fillId="3" borderId="48" xfId="0" applyFont="1" applyFill="1" applyBorder="1" applyAlignment="1">
      <alignment horizontal="center" wrapText="1"/>
    </xf>
    <xf numFmtId="0" fontId="73" fillId="0" borderId="50" xfId="0" applyFont="1" applyFill="1" applyBorder="1"/>
    <xf numFmtId="0" fontId="91" fillId="7" borderId="6" xfId="0" applyFont="1" applyFill="1" applyBorder="1" applyAlignment="1">
      <alignment horizontal="center" vertical="center" wrapText="1" shrinkToFit="1"/>
    </xf>
    <xf numFmtId="0" fontId="93" fillId="0" borderId="32" xfId="0" applyFont="1" applyFill="1" applyBorder="1" applyAlignment="1">
      <alignment horizontal="center" wrapText="1"/>
    </xf>
    <xf numFmtId="0" fontId="93" fillId="0" borderId="47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2" fillId="0" borderId="51" xfId="0" applyFont="1" applyFill="1" applyBorder="1"/>
    <xf numFmtId="0" fontId="24" fillId="7" borderId="24" xfId="0" applyFont="1" applyFill="1" applyBorder="1" applyAlignment="1">
      <alignment horizontal="center" vertical="center" wrapText="1" shrinkToFit="1"/>
    </xf>
    <xf numFmtId="0" fontId="63" fillId="3" borderId="52" xfId="0" applyFont="1" applyFill="1" applyBorder="1" applyAlignment="1">
      <alignment horizontal="center"/>
    </xf>
    <xf numFmtId="1" fontId="95" fillId="0" borderId="30" xfId="0" applyNumberFormat="1" applyFont="1" applyFill="1" applyBorder="1" applyAlignment="1">
      <alignment horizontal="center" vertical="center"/>
    </xf>
    <xf numFmtId="3" fontId="95" fillId="0" borderId="49" xfId="0" applyNumberFormat="1" applyFont="1" applyFill="1" applyBorder="1" applyAlignment="1">
      <alignment horizontal="center" vertical="center"/>
    </xf>
    <xf numFmtId="2" fontId="98" fillId="0" borderId="49" xfId="0" applyNumberFormat="1" applyFont="1" applyFill="1" applyBorder="1" applyAlignment="1">
      <alignment horizontal="center"/>
    </xf>
    <xf numFmtId="1" fontId="95" fillId="0" borderId="49" xfId="0" applyNumberFormat="1" applyFont="1" applyFill="1" applyBorder="1" applyAlignment="1">
      <alignment horizontal="center" vertical="center"/>
    </xf>
    <xf numFmtId="0" fontId="86" fillId="0" borderId="50" xfId="0" applyFont="1" applyFill="1" applyBorder="1" applyAlignment="1">
      <alignment horizontal="center"/>
    </xf>
    <xf numFmtId="1" fontId="73" fillId="0" borderId="30" xfId="0" applyNumberFormat="1" applyFont="1" applyBorder="1" applyAlignment="1">
      <alignment horizontal="center" vertical="center"/>
    </xf>
    <xf numFmtId="0" fontId="73" fillId="0" borderId="26" xfId="0" applyFont="1" applyBorder="1"/>
    <xf numFmtId="1" fontId="73" fillId="0" borderId="54" xfId="0" applyNumberFormat="1" applyFont="1" applyBorder="1" applyAlignment="1">
      <alignment horizontal="center" vertical="center"/>
    </xf>
    <xf numFmtId="0" fontId="73" fillId="0" borderId="21" xfId="0" applyFont="1" applyFill="1" applyBorder="1" applyAlignment="1">
      <alignment horizontal="left"/>
    </xf>
    <xf numFmtId="0" fontId="26" fillId="0" borderId="1" xfId="0" applyFont="1" applyFill="1" applyBorder="1" applyAlignment="1"/>
    <xf numFmtId="0" fontId="3" fillId="6" borderId="43" xfId="0" applyFont="1" applyFill="1" applyBorder="1" applyAlignment="1">
      <alignment horizontal="left"/>
    </xf>
    <xf numFmtId="0" fontId="3" fillId="6" borderId="50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25" fillId="0" borderId="26" xfId="0" applyFont="1" applyBorder="1" applyAlignment="1">
      <alignment horizontal="center"/>
    </xf>
    <xf numFmtId="164" fontId="17" fillId="0" borderId="13" xfId="0" applyNumberFormat="1" applyFont="1" applyFill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100" fillId="4" borderId="55" xfId="0" applyFont="1" applyFill="1" applyBorder="1" applyAlignment="1">
      <alignment horizontal="center" vertical="center"/>
    </xf>
    <xf numFmtId="0" fontId="74" fillId="0" borderId="1" xfId="0" applyFont="1" applyBorder="1" applyAlignment="1">
      <alignment horizontal="center"/>
    </xf>
    <xf numFmtId="4" fontId="101" fillId="0" borderId="1" xfId="0" applyNumberFormat="1" applyFont="1" applyBorder="1" applyAlignment="1">
      <alignment horizontal="center" vertical="center"/>
    </xf>
    <xf numFmtId="1" fontId="95" fillId="4" borderId="30" xfId="0" applyNumberFormat="1" applyFont="1" applyFill="1" applyBorder="1" applyAlignment="1">
      <alignment horizontal="center" vertical="center"/>
    </xf>
    <xf numFmtId="3" fontId="95" fillId="4" borderId="30" xfId="0" applyNumberFormat="1" applyFont="1" applyFill="1" applyBorder="1" applyAlignment="1">
      <alignment horizontal="center" vertical="center"/>
    </xf>
    <xf numFmtId="1" fontId="73" fillId="4" borderId="30" xfId="0" applyNumberFormat="1" applyFont="1" applyFill="1" applyBorder="1" applyAlignment="1">
      <alignment horizontal="center" vertical="center"/>
    </xf>
    <xf numFmtId="1" fontId="95" fillId="4" borderId="49" xfId="0" applyNumberFormat="1" applyFont="1" applyFill="1" applyBorder="1" applyAlignment="1">
      <alignment horizontal="center" vertical="center"/>
    </xf>
    <xf numFmtId="0" fontId="95" fillId="4" borderId="1" xfId="0" applyFont="1" applyFill="1" applyBorder="1" applyAlignment="1">
      <alignment horizontal="left" vertical="center"/>
    </xf>
    <xf numFmtId="1" fontId="95" fillId="4" borderId="1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71" fillId="3" borderId="47" xfId="0" applyFont="1" applyFill="1" applyBorder="1" applyAlignment="1">
      <alignment horizontal="center"/>
    </xf>
    <xf numFmtId="0" fontId="71" fillId="3" borderId="3" xfId="0" applyFont="1" applyFill="1" applyBorder="1" applyAlignment="1">
      <alignment horizontal="center"/>
    </xf>
    <xf numFmtId="0" fontId="71" fillId="2" borderId="32" xfId="0" applyFont="1" applyFill="1" applyBorder="1" applyAlignment="1">
      <alignment horizontal="center" vertical="center" shrinkToFit="1"/>
    </xf>
    <xf numFmtId="0" fontId="71" fillId="2" borderId="48" xfId="0" applyFont="1" applyFill="1" applyBorder="1" applyAlignment="1">
      <alignment horizontal="center" vertical="center" shrinkToFit="1"/>
    </xf>
    <xf numFmtId="0" fontId="71" fillId="2" borderId="33" xfId="0" applyFont="1" applyFill="1" applyBorder="1" applyAlignment="1">
      <alignment horizontal="center" vertical="center" shrinkToFit="1"/>
    </xf>
    <xf numFmtId="0" fontId="74" fillId="5" borderId="8" xfId="0" applyFont="1" applyFill="1" applyBorder="1" applyAlignment="1">
      <alignment horizontal="center" vertical="top" wrapText="1" shrinkToFit="1"/>
    </xf>
    <xf numFmtId="0" fontId="74" fillId="5" borderId="0" xfId="0" applyFont="1" applyFill="1" applyBorder="1" applyAlignment="1">
      <alignment horizontal="center" vertical="top" wrapText="1" shrinkToFit="1"/>
    </xf>
    <xf numFmtId="0" fontId="74" fillId="5" borderId="9" xfId="0" applyFont="1" applyFill="1" applyBorder="1" applyAlignment="1">
      <alignment horizontal="center" vertical="top" wrapText="1" shrinkToFit="1"/>
    </xf>
    <xf numFmtId="0" fontId="74" fillId="5" borderId="39" xfId="0" applyFont="1" applyFill="1" applyBorder="1" applyAlignment="1">
      <alignment horizontal="center" vertical="top" wrapText="1" shrinkToFit="1"/>
    </xf>
    <xf numFmtId="0" fontId="74" fillId="5" borderId="12" xfId="0" applyFont="1" applyFill="1" applyBorder="1" applyAlignment="1">
      <alignment horizontal="center" vertical="top" wrapText="1" shrinkToFit="1"/>
    </xf>
    <xf numFmtId="0" fontId="74" fillId="5" borderId="10" xfId="0" applyFont="1" applyFill="1" applyBorder="1" applyAlignment="1">
      <alignment horizontal="center" vertical="top" wrapText="1" shrinkToFit="1"/>
    </xf>
    <xf numFmtId="0" fontId="69" fillId="3" borderId="32" xfId="0" applyFont="1" applyFill="1" applyBorder="1" applyAlignment="1">
      <alignment horizontal="center" wrapText="1" shrinkToFit="1"/>
    </xf>
    <xf numFmtId="0" fontId="69" fillId="3" borderId="48" xfId="0" applyFont="1" applyFill="1" applyBorder="1" applyAlignment="1">
      <alignment horizontal="center" wrapText="1" shrinkToFit="1"/>
    </xf>
    <xf numFmtId="0" fontId="69" fillId="3" borderId="33" xfId="0" applyFont="1" applyFill="1" applyBorder="1" applyAlignment="1">
      <alignment horizontal="center" wrapText="1" shrinkToFit="1"/>
    </xf>
    <xf numFmtId="0" fontId="71" fillId="2" borderId="8" xfId="0" applyFont="1" applyFill="1" applyBorder="1" applyAlignment="1">
      <alignment horizontal="center" vertical="center" shrinkToFit="1"/>
    </xf>
    <xf numFmtId="0" fontId="71" fillId="2" borderId="0" xfId="0" applyFont="1" applyFill="1" applyBorder="1" applyAlignment="1">
      <alignment horizontal="center" vertical="center" shrinkToFit="1"/>
    </xf>
    <xf numFmtId="0" fontId="71" fillId="2" borderId="9" xfId="0" applyFont="1" applyFill="1" applyBorder="1" applyAlignment="1">
      <alignment horizontal="center" vertical="center" shrinkToFit="1"/>
    </xf>
    <xf numFmtId="0" fontId="69" fillId="2" borderId="8" xfId="0" applyFont="1" applyFill="1" applyBorder="1" applyAlignment="1">
      <alignment horizontal="center" vertical="center" wrapText="1" shrinkToFit="1"/>
    </xf>
    <xf numFmtId="0" fontId="69" fillId="2" borderId="0" xfId="0" applyFont="1" applyFill="1" applyBorder="1" applyAlignment="1">
      <alignment horizontal="center" vertical="center" wrapText="1" shrinkToFit="1"/>
    </xf>
    <xf numFmtId="0" fontId="69" fillId="2" borderId="9" xfId="0" applyFont="1" applyFill="1" applyBorder="1" applyAlignment="1">
      <alignment horizontal="center" vertical="center" wrapText="1" shrinkToFit="1"/>
    </xf>
    <xf numFmtId="0" fontId="67" fillId="9" borderId="6" xfId="0" applyFont="1" applyFill="1" applyBorder="1" applyAlignment="1">
      <alignment vertical="center" wrapText="1"/>
    </xf>
    <xf numFmtId="0" fontId="67" fillId="9" borderId="11" xfId="0" applyFont="1" applyFill="1" applyBorder="1" applyAlignment="1">
      <alignment vertical="center" wrapText="1"/>
    </xf>
    <xf numFmtId="0" fontId="67" fillId="9" borderId="7" xfId="0" applyFont="1" applyFill="1" applyBorder="1" applyAlignment="1">
      <alignment vertical="center" wrapText="1"/>
    </xf>
    <xf numFmtId="0" fontId="67" fillId="9" borderId="8" xfId="0" applyFont="1" applyFill="1" applyBorder="1" applyAlignment="1">
      <alignment vertical="center" wrapText="1"/>
    </xf>
    <xf numFmtId="0" fontId="67" fillId="9" borderId="0" xfId="0" applyFont="1" applyFill="1" applyBorder="1" applyAlignment="1">
      <alignment vertical="center" wrapText="1"/>
    </xf>
    <xf numFmtId="0" fontId="67" fillId="9" borderId="9" xfId="0" applyFont="1" applyFill="1" applyBorder="1" applyAlignment="1">
      <alignment vertical="center" wrapText="1"/>
    </xf>
    <xf numFmtId="0" fontId="67" fillId="9" borderId="39" xfId="0" applyFont="1" applyFill="1" applyBorder="1" applyAlignment="1">
      <alignment vertical="center" wrapText="1"/>
    </xf>
    <xf numFmtId="0" fontId="67" fillId="9" borderId="12" xfId="0" applyFont="1" applyFill="1" applyBorder="1" applyAlignment="1">
      <alignment vertical="center" wrapText="1"/>
    </xf>
    <xf numFmtId="0" fontId="67" fillId="9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69" fillId="3" borderId="32" xfId="0" applyFont="1" applyFill="1" applyBorder="1" applyAlignment="1">
      <alignment horizontal="center" shrinkToFit="1"/>
    </xf>
    <xf numFmtId="0" fontId="69" fillId="3" borderId="48" xfId="0" applyFont="1" applyFill="1" applyBorder="1" applyAlignment="1">
      <alignment horizontal="center" shrinkToFit="1"/>
    </xf>
    <xf numFmtId="0" fontId="69" fillId="3" borderId="33" xfId="0" applyFont="1" applyFill="1" applyBorder="1" applyAlignment="1">
      <alignment horizontal="center" shrinkToFit="1"/>
    </xf>
    <xf numFmtId="0" fontId="71" fillId="2" borderId="47" xfId="0" applyFont="1" applyFill="1" applyBorder="1" applyAlignment="1">
      <alignment horizontal="center" vertical="center" shrinkToFit="1"/>
    </xf>
    <xf numFmtId="0" fontId="71" fillId="2" borderId="3" xfId="0" applyFont="1" applyFill="1" applyBorder="1" applyAlignment="1">
      <alignment horizontal="center" vertical="center" shrinkToFit="1"/>
    </xf>
    <xf numFmtId="0" fontId="71" fillId="2" borderId="53" xfId="0" applyFont="1" applyFill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84" fillId="2" borderId="34" xfId="0" applyFont="1" applyFill="1" applyBorder="1" applyAlignment="1">
      <alignment horizontal="center" vertical="center" shrinkToFit="1"/>
    </xf>
    <xf numFmtId="0" fontId="84" fillId="2" borderId="50" xfId="0" applyFont="1" applyFill="1" applyBorder="1" applyAlignment="1">
      <alignment horizontal="center" vertical="center" shrinkToFit="1"/>
    </xf>
    <xf numFmtId="0" fontId="84" fillId="2" borderId="35" xfId="0" applyFont="1" applyFill="1" applyBorder="1" applyAlignment="1">
      <alignment horizontal="center" vertical="center" shrinkToFit="1"/>
    </xf>
    <xf numFmtId="0" fontId="69" fillId="3" borderId="8" xfId="0" applyFont="1" applyFill="1" applyBorder="1" applyAlignment="1">
      <alignment horizontal="center" shrinkToFit="1"/>
    </xf>
    <xf numFmtId="0" fontId="69" fillId="3" borderId="0" xfId="0" applyFont="1" applyFill="1" applyBorder="1" applyAlignment="1">
      <alignment horizontal="center" shrinkToFit="1"/>
    </xf>
    <xf numFmtId="0" fontId="69" fillId="3" borderId="9" xfId="0" applyFont="1" applyFill="1" applyBorder="1" applyAlignment="1">
      <alignment horizontal="center" shrinkToFit="1"/>
    </xf>
    <xf numFmtId="0" fontId="71" fillId="3" borderId="34" xfId="0" applyFont="1" applyFill="1" applyBorder="1" applyAlignment="1">
      <alignment horizontal="center" shrinkToFit="1"/>
    </xf>
    <xf numFmtId="0" fontId="71" fillId="3" borderId="50" xfId="0" applyFont="1" applyFill="1" applyBorder="1" applyAlignment="1">
      <alignment horizontal="center" shrinkToFit="1"/>
    </xf>
    <xf numFmtId="0" fontId="73" fillId="0" borderId="35" xfId="0" applyFont="1" applyBorder="1" applyAlignment="1">
      <alignment horizontal="center" shrinkToFit="1"/>
    </xf>
    <xf numFmtId="0" fontId="76" fillId="3" borderId="6" xfId="0" applyFont="1" applyFill="1" applyBorder="1" applyAlignment="1">
      <alignment horizontal="center" shrinkToFit="1"/>
    </xf>
    <xf numFmtId="0" fontId="76" fillId="3" borderId="11" xfId="0" applyFont="1" applyFill="1" applyBorder="1" applyAlignment="1">
      <alignment horizontal="center" shrinkToFit="1"/>
    </xf>
    <xf numFmtId="0" fontId="76" fillId="3" borderId="7" xfId="0" applyFont="1" applyFill="1" applyBorder="1" applyAlignment="1">
      <alignment horizontal="center" shrinkToFit="1"/>
    </xf>
    <xf numFmtId="3" fontId="69" fillId="3" borderId="32" xfId="0" applyNumberFormat="1" applyFont="1" applyFill="1" applyBorder="1" applyAlignment="1">
      <alignment horizontal="center" shrinkToFit="1"/>
    </xf>
    <xf numFmtId="3" fontId="69" fillId="3" borderId="48" xfId="0" applyNumberFormat="1" applyFont="1" applyFill="1" applyBorder="1" applyAlignment="1">
      <alignment horizontal="center" shrinkToFit="1"/>
    </xf>
    <xf numFmtId="3" fontId="69" fillId="3" borderId="33" xfId="0" applyNumberFormat="1" applyFont="1" applyFill="1" applyBorder="1" applyAlignment="1">
      <alignment horizontal="center" shrinkToFit="1"/>
    </xf>
    <xf numFmtId="0" fontId="65" fillId="9" borderId="6" xfId="0" applyFont="1" applyFill="1" applyBorder="1" applyAlignment="1">
      <alignment vertical="center" wrapText="1"/>
    </xf>
    <xf numFmtId="0" fontId="65" fillId="9" borderId="11" xfId="0" applyFont="1" applyFill="1" applyBorder="1" applyAlignment="1">
      <alignment vertical="center" wrapText="1"/>
    </xf>
    <xf numFmtId="0" fontId="65" fillId="9" borderId="7" xfId="0" applyFont="1" applyFill="1" applyBorder="1" applyAlignment="1">
      <alignment vertical="center" wrapText="1"/>
    </xf>
    <xf numFmtId="0" fontId="65" fillId="9" borderId="8" xfId="0" applyFont="1" applyFill="1" applyBorder="1" applyAlignment="1">
      <alignment vertical="center" wrapText="1"/>
    </xf>
    <xf numFmtId="0" fontId="65" fillId="9" borderId="0" xfId="0" applyFont="1" applyFill="1" applyBorder="1" applyAlignment="1">
      <alignment vertical="center" wrapText="1"/>
    </xf>
    <xf numFmtId="0" fontId="65" fillId="9" borderId="9" xfId="0" applyFont="1" applyFill="1" applyBorder="1" applyAlignment="1">
      <alignment vertical="center" wrapText="1"/>
    </xf>
    <xf numFmtId="0" fontId="65" fillId="9" borderId="39" xfId="0" applyFont="1" applyFill="1" applyBorder="1" applyAlignment="1">
      <alignment vertical="center" wrapText="1"/>
    </xf>
    <xf numFmtId="0" fontId="65" fillId="9" borderId="12" xfId="0" applyFont="1" applyFill="1" applyBorder="1" applyAlignment="1">
      <alignment vertical="center" wrapText="1"/>
    </xf>
    <xf numFmtId="0" fontId="65" fillId="9" borderId="10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top" wrapText="1" shrinkToFit="1"/>
    </xf>
    <xf numFmtId="0" fontId="9" fillId="5" borderId="0" xfId="0" applyFont="1" applyFill="1" applyBorder="1" applyAlignment="1">
      <alignment horizontal="center" vertical="top" wrapText="1" shrinkToFit="1"/>
    </xf>
    <xf numFmtId="0" fontId="0" fillId="5" borderId="0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36" fillId="7" borderId="24" xfId="0" applyFont="1" applyFill="1" applyBorder="1" applyAlignment="1">
      <alignment horizontal="center" vertical="center" wrapText="1" shrinkToFit="1"/>
    </xf>
    <xf numFmtId="0" fontId="0" fillId="7" borderId="18" xfId="0" applyFont="1" applyFill="1" applyBorder="1" applyAlignment="1">
      <alignment wrapText="1"/>
    </xf>
    <xf numFmtId="0" fontId="29" fillId="3" borderId="41" xfId="0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31" fillId="3" borderId="0" xfId="0" applyFont="1" applyFill="1" applyBorder="1" applyAlignment="1">
      <alignment horizontal="center" vertical="center" shrinkToFit="1"/>
    </xf>
    <xf numFmtId="0" fontId="29" fillId="3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21" fillId="0" borderId="0" xfId="0" applyFont="1" applyAlignment="1">
      <alignment horizontal="left" shrinkToFit="1"/>
    </xf>
    <xf numFmtId="0" fontId="0" fillId="5" borderId="0" xfId="0" applyFill="1" applyAlignment="1">
      <alignment shrinkToFit="1"/>
    </xf>
    <xf numFmtId="0" fontId="53" fillId="8" borderId="0" xfId="0" applyFont="1" applyFill="1" applyAlignment="1">
      <alignment horizontal="center" vertical="center" shrinkToFit="1"/>
    </xf>
    <xf numFmtId="0" fontId="64" fillId="3" borderId="17" xfId="0" applyFont="1" applyFill="1" applyBorder="1" applyAlignment="1">
      <alignment horizontal="center" vertical="center" shrinkToFit="1"/>
    </xf>
    <xf numFmtId="0" fontId="64" fillId="3" borderId="12" xfId="0" applyFont="1" applyFill="1" applyBorder="1" applyAlignment="1">
      <alignment horizontal="center" vertical="center" shrinkToFit="1"/>
    </xf>
    <xf numFmtId="0" fontId="47" fillId="3" borderId="12" xfId="0" applyFont="1" applyFill="1" applyBorder="1" applyAlignment="1">
      <alignment horizontal="center" vertical="center" shrinkToFit="1"/>
    </xf>
    <xf numFmtId="0" fontId="28" fillId="3" borderId="8" xfId="0" applyFont="1" applyFill="1" applyBorder="1" applyAlignment="1">
      <alignment horizontal="center" shrinkToFit="1"/>
    </xf>
    <xf numFmtId="0" fontId="28" fillId="3" borderId="0" xfId="0" applyFont="1" applyFill="1" applyBorder="1" applyAlignment="1">
      <alignment horizontal="center" shrinkToFit="1"/>
    </xf>
    <xf numFmtId="0" fontId="28" fillId="3" borderId="9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47" fillId="3" borderId="17" xfId="0" applyFont="1" applyFill="1" applyBorder="1" applyAlignment="1">
      <alignment horizontal="center" wrapText="1"/>
    </xf>
    <xf numFmtId="0" fontId="47" fillId="3" borderId="24" xfId="0" applyFont="1" applyFill="1" applyBorder="1" applyAlignment="1">
      <alignment horizontal="center" wrapText="1"/>
    </xf>
    <xf numFmtId="0" fontId="29" fillId="3" borderId="17" xfId="0" applyFont="1" applyFill="1" applyBorder="1" applyAlignment="1">
      <alignment horizontal="center" wrapText="1"/>
    </xf>
    <xf numFmtId="0" fontId="29" fillId="3" borderId="11" xfId="0" applyFont="1" applyFill="1" applyBorder="1" applyAlignment="1">
      <alignment horizontal="center" wrapText="1"/>
    </xf>
    <xf numFmtId="0" fontId="62" fillId="3" borderId="11" xfId="0" applyFont="1" applyFill="1" applyBorder="1" applyAlignment="1">
      <alignment wrapText="1"/>
    </xf>
    <xf numFmtId="0" fontId="62" fillId="3" borderId="7" xfId="0" applyFont="1" applyFill="1" applyBorder="1" applyAlignment="1">
      <alignment wrapText="1"/>
    </xf>
    <xf numFmtId="0" fontId="47" fillId="3" borderId="6" xfId="0" applyFont="1" applyFill="1" applyBorder="1" applyAlignment="1">
      <alignment horizontal="center" wrapText="1"/>
    </xf>
    <xf numFmtId="0" fontId="47" fillId="3" borderId="0" xfId="0" applyFont="1" applyFill="1" applyBorder="1" applyAlignment="1">
      <alignment horizontal="center" wrapText="1"/>
    </xf>
    <xf numFmtId="0" fontId="54" fillId="3" borderId="0" xfId="0" applyFont="1" applyFill="1" applyBorder="1" applyAlignment="1">
      <alignment horizontal="center" wrapText="1"/>
    </xf>
    <xf numFmtId="0" fontId="54" fillId="3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00FFFF"/>
      <color rgb="FF0033CC"/>
      <color rgb="FFFF6600"/>
      <color rgb="FF00CC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1197429</xdr:colOff>
      <xdr:row>5</xdr:row>
      <xdr:rowOff>10886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7429" cy="109945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5</xdr:row>
      <xdr:rowOff>342900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2780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T100"/>
  <sheetViews>
    <sheetView tabSelected="1" topLeftCell="D83" zoomScale="85" zoomScaleNormal="85" workbookViewId="0">
      <selection activeCell="E93" sqref="E93:G96"/>
    </sheetView>
  </sheetViews>
  <sheetFormatPr defaultRowHeight="15" x14ac:dyDescent="0.25"/>
  <cols>
    <col min="1" max="1" width="85.85546875" style="1" customWidth="1"/>
    <col min="2" max="2" width="25.140625" style="1" customWidth="1"/>
    <col min="3" max="3" width="28.7109375" style="1" bestFit="1" customWidth="1"/>
    <col min="4" max="4" width="16.28515625" style="52" customWidth="1"/>
    <col min="5" max="5" width="65.5703125" style="2" customWidth="1"/>
    <col min="6" max="6" width="23.42578125" style="2" customWidth="1"/>
    <col min="7" max="7" width="35.5703125" style="3" customWidth="1"/>
    <col min="8" max="8" width="0.140625" hidden="1" customWidth="1"/>
    <col min="9" max="9" width="4.7109375" hidden="1" customWidth="1"/>
    <col min="10" max="10" width="12.42578125" customWidth="1"/>
  </cols>
  <sheetData>
    <row r="1" spans="1:20" ht="23.25" customHeight="1" x14ac:dyDescent="0.4">
      <c r="A1" s="236" t="s">
        <v>271</v>
      </c>
      <c r="B1" s="236"/>
      <c r="C1" s="237"/>
      <c r="D1" s="237"/>
      <c r="E1" s="20" t="s">
        <v>42</v>
      </c>
      <c r="F1" s="20"/>
      <c r="G1" s="5" t="s">
        <v>43</v>
      </c>
    </row>
    <row r="2" spans="1:20" s="4" customFormat="1" ht="23.25" customHeight="1" x14ac:dyDescent="0.35">
      <c r="A2" s="22" t="s">
        <v>84</v>
      </c>
      <c r="B2" s="22"/>
      <c r="C2" s="235"/>
      <c r="D2" s="235"/>
      <c r="E2" s="235"/>
      <c r="F2" s="235"/>
      <c r="G2" s="235"/>
      <c r="H2" s="235"/>
      <c r="I2" s="235"/>
    </row>
    <row r="3" spans="1:20" s="4" customFormat="1" ht="12" customHeight="1" thickBot="1" x14ac:dyDescent="0.4">
      <c r="A3" s="244"/>
      <c r="B3" s="244"/>
      <c r="C3" s="244"/>
      <c r="D3" s="244"/>
      <c r="E3" s="244"/>
      <c r="F3" s="244"/>
      <c r="G3" s="244"/>
      <c r="T3" s="4">
        <f>I3*1</f>
        <v>0</v>
      </c>
    </row>
    <row r="4" spans="1:20" ht="23.25" hidden="1" customHeight="1" thickBot="1" x14ac:dyDescent="0.3">
      <c r="A4" s="244"/>
      <c r="B4" s="244"/>
      <c r="C4" s="244"/>
      <c r="D4" s="244"/>
      <c r="E4" s="244"/>
      <c r="F4" s="244"/>
      <c r="G4" s="244"/>
    </row>
    <row r="5" spans="1:20" s="1" customFormat="1" ht="27.6" customHeight="1" x14ac:dyDescent="0.25">
      <c r="A5" s="53" t="s">
        <v>36</v>
      </c>
      <c r="B5" s="174" t="s">
        <v>268</v>
      </c>
      <c r="C5" s="84" t="s">
        <v>264</v>
      </c>
      <c r="D5" s="42"/>
      <c r="E5" s="56" t="s">
        <v>36</v>
      </c>
      <c r="F5" s="174" t="s">
        <v>268</v>
      </c>
      <c r="G5" s="84" t="s">
        <v>265</v>
      </c>
    </row>
    <row r="6" spans="1:20" s="1" customFormat="1" ht="27.6" customHeight="1" x14ac:dyDescent="0.4">
      <c r="A6" s="238" t="s">
        <v>19</v>
      </c>
      <c r="B6" s="239"/>
      <c r="C6" s="240"/>
      <c r="D6" s="118"/>
      <c r="E6" s="251" t="s">
        <v>219</v>
      </c>
      <c r="F6" s="252"/>
      <c r="G6" s="253"/>
    </row>
    <row r="7" spans="1:20" s="1" customFormat="1" ht="27.6" customHeight="1" thickBot="1" x14ac:dyDescent="0.25">
      <c r="A7" s="133" t="s">
        <v>223</v>
      </c>
      <c r="B7" s="178">
        <f>CEILING(C7/1.2,0.01)</f>
        <v>2118.34</v>
      </c>
      <c r="C7" s="183">
        <v>2542</v>
      </c>
      <c r="D7" s="118"/>
      <c r="E7" s="134">
        <v>1</v>
      </c>
      <c r="F7" s="199">
        <f>CEILING(G7/1.2,0.01)</f>
        <v>2142.5</v>
      </c>
      <c r="G7" s="196">
        <v>2571</v>
      </c>
    </row>
    <row r="8" spans="1:20" s="1" customFormat="1" ht="27.6" customHeight="1" thickBot="1" x14ac:dyDescent="0.25">
      <c r="A8" s="133" t="s">
        <v>224</v>
      </c>
      <c r="B8" s="178">
        <f t="shared" ref="B8:B18" si="0">CEILING(C8/1.2,0.01)</f>
        <v>1945</v>
      </c>
      <c r="C8" s="183">
        <v>2334</v>
      </c>
      <c r="D8" s="118"/>
      <c r="E8" s="134">
        <v>1.2</v>
      </c>
      <c r="F8" s="199">
        <f t="shared" ref="F8:F10" si="1">CEILING(G8/1.2,0.01)</f>
        <v>2142.5</v>
      </c>
      <c r="G8" s="196">
        <v>2571</v>
      </c>
    </row>
    <row r="9" spans="1:20" s="1" customFormat="1" ht="27.6" customHeight="1" thickBot="1" x14ac:dyDescent="0.4">
      <c r="A9" s="133" t="s">
        <v>225</v>
      </c>
      <c r="B9" s="178">
        <f t="shared" si="0"/>
        <v>1868.3400000000001</v>
      </c>
      <c r="C9" s="183">
        <v>2242</v>
      </c>
      <c r="D9" s="119"/>
      <c r="E9" s="134">
        <v>1.5</v>
      </c>
      <c r="F9" s="199">
        <f t="shared" si="1"/>
        <v>2117.5</v>
      </c>
      <c r="G9" s="196">
        <v>2541</v>
      </c>
      <c r="J9" s="87"/>
    </row>
    <row r="10" spans="1:20" s="1" customFormat="1" ht="27.6" customHeight="1" thickBot="1" x14ac:dyDescent="0.25">
      <c r="A10" s="133" t="s">
        <v>226</v>
      </c>
      <c r="B10" s="178">
        <f t="shared" si="0"/>
        <v>1797.5</v>
      </c>
      <c r="C10" s="183">
        <v>2157</v>
      </c>
      <c r="D10" s="119"/>
      <c r="E10" s="134">
        <v>2</v>
      </c>
      <c r="F10" s="199">
        <f t="shared" si="1"/>
        <v>2110.84</v>
      </c>
      <c r="G10" s="196">
        <v>2533</v>
      </c>
    </row>
    <row r="11" spans="1:20" s="1" customFormat="1" ht="27.6" customHeight="1" x14ac:dyDescent="0.4">
      <c r="A11" s="133" t="s">
        <v>227</v>
      </c>
      <c r="B11" s="178">
        <f t="shared" si="0"/>
        <v>1715.8400000000001</v>
      </c>
      <c r="C11" s="183">
        <v>2059</v>
      </c>
      <c r="D11" s="118"/>
      <c r="E11" s="238" t="s">
        <v>220</v>
      </c>
      <c r="F11" s="239"/>
      <c r="G11" s="240"/>
    </row>
    <row r="12" spans="1:20" s="1" customFormat="1" ht="27.6" customHeight="1" thickBot="1" x14ac:dyDescent="0.25">
      <c r="A12" s="133" t="s">
        <v>228</v>
      </c>
      <c r="B12" s="178">
        <f t="shared" si="0"/>
        <v>1747.5</v>
      </c>
      <c r="C12" s="183">
        <v>2097</v>
      </c>
      <c r="D12" s="118"/>
      <c r="E12" s="133" t="s">
        <v>1</v>
      </c>
      <c r="F12" s="199">
        <f>CEILING(G12/1.2,0.01)</f>
        <v>2210.84</v>
      </c>
      <c r="G12" s="196">
        <v>2653</v>
      </c>
      <c r="H12" s="24"/>
      <c r="I12" s="24"/>
      <c r="J12" s="24"/>
    </row>
    <row r="13" spans="1:20" s="1" customFormat="1" ht="27.6" customHeight="1" thickBot="1" x14ac:dyDescent="0.25">
      <c r="A13" s="133" t="s">
        <v>229</v>
      </c>
      <c r="B13" s="178">
        <f>CEILING(C13/1.2,0.01)</f>
        <v>1815</v>
      </c>
      <c r="C13" s="183">
        <v>2178</v>
      </c>
      <c r="D13" s="118"/>
      <c r="E13" s="133" t="s">
        <v>2</v>
      </c>
      <c r="F13" s="199">
        <f t="shared" ref="F13:F14" si="2">CEILING(G13/1.2,0.01)</f>
        <v>2133.34</v>
      </c>
      <c r="G13" s="196">
        <v>2560</v>
      </c>
      <c r="H13" s="24"/>
      <c r="I13" s="24"/>
      <c r="J13" s="24"/>
    </row>
    <row r="14" spans="1:20" s="1" customFormat="1" ht="27.6" customHeight="1" thickBot="1" x14ac:dyDescent="0.25">
      <c r="A14" s="133" t="s">
        <v>230</v>
      </c>
      <c r="B14" s="178">
        <f t="shared" si="0"/>
        <v>1769.17</v>
      </c>
      <c r="C14" s="183">
        <v>2123</v>
      </c>
      <c r="D14" s="118"/>
      <c r="E14" s="133" t="s">
        <v>3</v>
      </c>
      <c r="F14" s="199">
        <f t="shared" si="2"/>
        <v>2135</v>
      </c>
      <c r="G14" s="196">
        <v>2562</v>
      </c>
      <c r="H14" s="24"/>
      <c r="I14" s="24"/>
      <c r="J14" s="24"/>
    </row>
    <row r="15" spans="1:20" s="1" customFormat="1" ht="27.6" customHeight="1" x14ac:dyDescent="0.4">
      <c r="A15" s="133" t="s">
        <v>231</v>
      </c>
      <c r="B15" s="178">
        <f t="shared" si="0"/>
        <v>1815</v>
      </c>
      <c r="C15" s="183">
        <v>2178</v>
      </c>
      <c r="D15" s="118"/>
      <c r="E15" s="238" t="s">
        <v>10</v>
      </c>
      <c r="F15" s="239"/>
      <c r="G15" s="240"/>
    </row>
    <row r="16" spans="1:20" s="1" customFormat="1" ht="27.6" customHeight="1" thickBot="1" x14ac:dyDescent="0.25">
      <c r="A16" s="133" t="s">
        <v>232</v>
      </c>
      <c r="B16" s="178">
        <f t="shared" si="0"/>
        <v>1789.17</v>
      </c>
      <c r="C16" s="183">
        <v>2147</v>
      </c>
      <c r="D16" s="118"/>
      <c r="E16" s="133" t="s">
        <v>11</v>
      </c>
      <c r="F16" s="199">
        <f>CEILING(G16/1.2,0.01)</f>
        <v>2805.84</v>
      </c>
      <c r="G16" s="196">
        <v>3367</v>
      </c>
      <c r="H16" s="24"/>
      <c r="I16" s="24"/>
      <c r="J16" s="24"/>
    </row>
    <row r="17" spans="1:17" s="1" customFormat="1" ht="27.6" customHeight="1" thickBot="1" x14ac:dyDescent="0.25">
      <c r="A17" s="133" t="s">
        <v>233</v>
      </c>
      <c r="B17" s="178">
        <f t="shared" si="0"/>
        <v>1728.3400000000001</v>
      </c>
      <c r="C17" s="183">
        <v>2074</v>
      </c>
      <c r="D17" s="118"/>
      <c r="E17" s="135" t="s">
        <v>12</v>
      </c>
      <c r="F17" s="199">
        <f t="shared" ref="F17:F22" si="3">CEILING(G17/1.2,0.01)</f>
        <v>2805.84</v>
      </c>
      <c r="G17" s="196">
        <v>3367</v>
      </c>
      <c r="H17" s="24"/>
      <c r="I17" s="24"/>
      <c r="J17" s="24"/>
    </row>
    <row r="18" spans="1:17" s="1" customFormat="1" ht="27.6" customHeight="1" thickBot="1" x14ac:dyDescent="0.25">
      <c r="A18" s="133" t="s">
        <v>234</v>
      </c>
      <c r="B18" s="178">
        <f t="shared" si="0"/>
        <v>1721.67</v>
      </c>
      <c r="C18" s="183">
        <v>2066</v>
      </c>
      <c r="D18" s="118"/>
      <c r="E18" s="135" t="s">
        <v>13</v>
      </c>
      <c r="F18" s="199">
        <f t="shared" si="3"/>
        <v>2751.67</v>
      </c>
      <c r="G18" s="196">
        <v>3302</v>
      </c>
      <c r="H18" s="24"/>
      <c r="I18" s="24"/>
      <c r="J18" s="24"/>
    </row>
    <row r="19" spans="1:17" s="1" customFormat="1" ht="27.6" customHeight="1" thickBot="1" x14ac:dyDescent="0.45">
      <c r="A19" s="238" t="s">
        <v>48</v>
      </c>
      <c r="B19" s="239"/>
      <c r="C19" s="240"/>
      <c r="D19" s="118"/>
      <c r="E19" s="135" t="s">
        <v>14</v>
      </c>
      <c r="F19" s="199">
        <f t="shared" si="3"/>
        <v>2751.67</v>
      </c>
      <c r="G19" s="196">
        <v>3302</v>
      </c>
      <c r="H19" s="24"/>
      <c r="I19" s="24"/>
      <c r="J19" s="24"/>
    </row>
    <row r="20" spans="1:17" s="1" customFormat="1" ht="27.6" customHeight="1" thickBot="1" x14ac:dyDescent="0.25">
      <c r="A20" s="136" t="s">
        <v>235</v>
      </c>
      <c r="B20" s="178">
        <f>CEILING(C20/1.2,0.01)</f>
        <v>1955.8400000000001</v>
      </c>
      <c r="C20" s="196">
        <v>2347</v>
      </c>
      <c r="D20" s="118"/>
      <c r="E20" s="135" t="s">
        <v>15</v>
      </c>
      <c r="F20" s="199">
        <f t="shared" si="3"/>
        <v>2743.34</v>
      </c>
      <c r="G20" s="196">
        <v>3292</v>
      </c>
      <c r="H20" s="24"/>
      <c r="I20" s="24"/>
      <c r="J20" s="24"/>
    </row>
    <row r="21" spans="1:17" s="1" customFormat="1" ht="27.6" customHeight="1" thickBot="1" x14ac:dyDescent="0.25">
      <c r="A21" s="137" t="s">
        <v>236</v>
      </c>
      <c r="B21" s="178">
        <f t="shared" ref="B21:B26" si="4">CEILING(C21/1.2,0.01)</f>
        <v>1867.5</v>
      </c>
      <c r="C21" s="196">
        <v>2241</v>
      </c>
      <c r="D21" s="118"/>
      <c r="E21" s="133" t="s">
        <v>16</v>
      </c>
      <c r="F21" s="199">
        <f t="shared" si="3"/>
        <v>2685.84</v>
      </c>
      <c r="G21" s="196">
        <v>3223</v>
      </c>
      <c r="H21" s="24"/>
      <c r="I21" s="24"/>
      <c r="J21" s="24"/>
    </row>
    <row r="22" spans="1:17" s="1" customFormat="1" ht="27.6" customHeight="1" thickBot="1" x14ac:dyDescent="0.25">
      <c r="A22" s="133" t="s">
        <v>237</v>
      </c>
      <c r="B22" s="178">
        <f t="shared" si="4"/>
        <v>1920</v>
      </c>
      <c r="C22" s="196">
        <v>2304</v>
      </c>
      <c r="D22" s="118"/>
      <c r="E22" s="133" t="s">
        <v>17</v>
      </c>
      <c r="F22" s="199">
        <f t="shared" si="3"/>
        <v>2749.17</v>
      </c>
      <c r="G22" s="196">
        <v>3299</v>
      </c>
      <c r="H22" s="24"/>
      <c r="I22" s="24"/>
      <c r="J22" s="24"/>
    </row>
    <row r="23" spans="1:17" s="1" customFormat="1" ht="27.6" customHeight="1" thickBot="1" x14ac:dyDescent="0.45">
      <c r="A23" s="133" t="s">
        <v>238</v>
      </c>
      <c r="B23" s="178">
        <f t="shared" si="4"/>
        <v>1846.67</v>
      </c>
      <c r="C23" s="196">
        <v>2216</v>
      </c>
      <c r="D23" s="118"/>
      <c r="E23" s="248" t="s">
        <v>18</v>
      </c>
      <c r="F23" s="249"/>
      <c r="G23" s="250"/>
      <c r="Q23" s="1" t="s">
        <v>91</v>
      </c>
    </row>
    <row r="24" spans="1:17" s="1" customFormat="1" ht="27.6" customHeight="1" thickBot="1" x14ac:dyDescent="0.25">
      <c r="A24" s="133" t="s">
        <v>239</v>
      </c>
      <c r="B24" s="178">
        <f t="shared" si="4"/>
        <v>1805.8400000000001</v>
      </c>
      <c r="C24" s="196">
        <v>2167</v>
      </c>
      <c r="D24" s="118"/>
      <c r="E24" s="136" t="s">
        <v>127</v>
      </c>
      <c r="F24" s="202">
        <f>CEILING(G24/1.2,0.01)</f>
        <v>2305</v>
      </c>
      <c r="G24" s="196">
        <v>2766</v>
      </c>
      <c r="H24" s="24"/>
      <c r="I24" s="24"/>
      <c r="J24" s="24"/>
    </row>
    <row r="25" spans="1:17" s="1" customFormat="1" ht="27.6" customHeight="1" thickBot="1" x14ac:dyDescent="0.25">
      <c r="A25" s="133" t="s">
        <v>240</v>
      </c>
      <c r="B25" s="178">
        <f t="shared" si="4"/>
        <v>1815</v>
      </c>
      <c r="C25" s="196">
        <v>2178</v>
      </c>
      <c r="D25" s="118"/>
      <c r="E25" s="133" t="s">
        <v>128</v>
      </c>
      <c r="F25" s="202">
        <f t="shared" ref="F25:F62" si="5">CEILING(G25/1.2,0.01)</f>
        <v>2270</v>
      </c>
      <c r="G25" s="196">
        <v>2724</v>
      </c>
      <c r="H25" s="24"/>
      <c r="I25" s="24"/>
      <c r="J25" s="24"/>
    </row>
    <row r="26" spans="1:17" s="1" customFormat="1" ht="27.6" customHeight="1" thickBot="1" x14ac:dyDescent="0.25">
      <c r="A26" s="138" t="s">
        <v>241</v>
      </c>
      <c r="B26" s="178">
        <f t="shared" si="4"/>
        <v>1815</v>
      </c>
      <c r="C26" s="196">
        <v>2178</v>
      </c>
      <c r="D26" s="118"/>
      <c r="E26" s="133" t="s">
        <v>129</v>
      </c>
      <c r="F26" s="202">
        <f t="shared" si="5"/>
        <v>2286.67</v>
      </c>
      <c r="G26" s="196">
        <v>2744</v>
      </c>
      <c r="H26" s="24"/>
      <c r="I26" s="24"/>
      <c r="J26" s="24"/>
    </row>
    <row r="27" spans="1:17" s="1" customFormat="1" ht="27.6" customHeight="1" thickBot="1" x14ac:dyDescent="0.5">
      <c r="A27" s="254" t="s">
        <v>222</v>
      </c>
      <c r="B27" s="255"/>
      <c r="C27" s="256"/>
      <c r="D27" s="118"/>
      <c r="E27" s="133" t="s">
        <v>130</v>
      </c>
      <c r="F27" s="202">
        <f t="shared" si="5"/>
        <v>2177.5</v>
      </c>
      <c r="G27" s="196">
        <v>2613</v>
      </c>
      <c r="H27" s="24"/>
      <c r="I27" s="24"/>
      <c r="J27" s="24"/>
    </row>
    <row r="28" spans="1:17" s="1" customFormat="1" ht="27.6" customHeight="1" thickBot="1" x14ac:dyDescent="0.25">
      <c r="A28" s="166" t="s">
        <v>242</v>
      </c>
      <c r="B28" s="179">
        <f>CEILING(C28/1.2,2)</f>
        <v>2500</v>
      </c>
      <c r="C28" s="196">
        <v>3000</v>
      </c>
      <c r="D28" s="118"/>
      <c r="E28" s="133" t="s">
        <v>131</v>
      </c>
      <c r="F28" s="202">
        <f t="shared" si="5"/>
        <v>2286.67</v>
      </c>
      <c r="G28" s="196">
        <v>2744</v>
      </c>
      <c r="H28" s="24"/>
      <c r="I28" s="24"/>
      <c r="J28" s="24"/>
    </row>
    <row r="29" spans="1:17" s="1" customFormat="1" ht="27.6" customHeight="1" thickBot="1" x14ac:dyDescent="0.25">
      <c r="A29" s="167" t="s">
        <v>243</v>
      </c>
      <c r="B29" s="179">
        <f t="shared" ref="B29:B33" si="6">CEILING(C29/1.2,2)</f>
        <v>2334</v>
      </c>
      <c r="C29" s="196">
        <v>2800</v>
      </c>
      <c r="D29" s="118"/>
      <c r="E29" s="133" t="s">
        <v>132</v>
      </c>
      <c r="F29" s="202">
        <f t="shared" si="5"/>
        <v>2177.5</v>
      </c>
      <c r="G29" s="196">
        <v>2613</v>
      </c>
      <c r="H29" s="24"/>
      <c r="I29" s="24"/>
      <c r="J29" s="24"/>
    </row>
    <row r="30" spans="1:17" s="1" customFormat="1" ht="27.6" customHeight="1" thickBot="1" x14ac:dyDescent="0.4">
      <c r="A30" s="167" t="s">
        <v>244</v>
      </c>
      <c r="B30" s="179">
        <f t="shared" si="6"/>
        <v>2318</v>
      </c>
      <c r="C30" s="196">
        <v>2780</v>
      </c>
      <c r="D30" s="118"/>
      <c r="E30" s="133" t="s">
        <v>133</v>
      </c>
      <c r="F30" s="202">
        <f t="shared" si="5"/>
        <v>2286.67</v>
      </c>
      <c r="G30" s="196">
        <v>2744</v>
      </c>
      <c r="H30" s="24"/>
      <c r="I30" s="24"/>
      <c r="J30" s="87"/>
    </row>
    <row r="31" spans="1:17" s="1" customFormat="1" ht="27.6" customHeight="1" thickBot="1" x14ac:dyDescent="0.4">
      <c r="A31" s="167" t="s">
        <v>245</v>
      </c>
      <c r="B31" s="179">
        <f t="shared" si="6"/>
        <v>2500</v>
      </c>
      <c r="C31" s="196">
        <v>3000</v>
      </c>
      <c r="D31" s="118"/>
      <c r="E31" s="133" t="s">
        <v>134</v>
      </c>
      <c r="F31" s="202">
        <f t="shared" si="5"/>
        <v>2195</v>
      </c>
      <c r="G31" s="196">
        <v>2634</v>
      </c>
      <c r="H31" s="24"/>
      <c r="I31" s="24"/>
      <c r="J31" s="86"/>
    </row>
    <row r="32" spans="1:17" s="1" customFormat="1" ht="27.6" customHeight="1" thickBot="1" x14ac:dyDescent="0.25">
      <c r="A32" s="167" t="s">
        <v>246</v>
      </c>
      <c r="B32" s="179">
        <f t="shared" si="6"/>
        <v>2334</v>
      </c>
      <c r="C32" s="196">
        <v>2800</v>
      </c>
      <c r="D32" s="118"/>
      <c r="E32" s="133" t="s">
        <v>135</v>
      </c>
      <c r="F32" s="202">
        <f t="shared" si="5"/>
        <v>2270</v>
      </c>
      <c r="G32" s="196">
        <v>2724</v>
      </c>
      <c r="H32" s="24"/>
      <c r="I32" s="24"/>
      <c r="J32" s="49"/>
    </row>
    <row r="33" spans="1:10" s="1" customFormat="1" ht="27.6" customHeight="1" thickBot="1" x14ac:dyDescent="0.4">
      <c r="A33" s="168" t="s">
        <v>247</v>
      </c>
      <c r="B33" s="179">
        <f t="shared" si="6"/>
        <v>2318</v>
      </c>
      <c r="C33" s="196">
        <v>2780</v>
      </c>
      <c r="D33" s="120"/>
      <c r="E33" s="140" t="s">
        <v>136</v>
      </c>
      <c r="F33" s="202">
        <f t="shared" si="5"/>
        <v>2550</v>
      </c>
      <c r="G33" s="196">
        <v>3060</v>
      </c>
      <c r="H33" s="24"/>
      <c r="I33" s="24"/>
      <c r="J33" s="24"/>
    </row>
    <row r="34" spans="1:10" s="1" customFormat="1" ht="27.6" customHeight="1" thickBot="1" x14ac:dyDescent="0.45">
      <c r="A34" s="257" t="s">
        <v>20</v>
      </c>
      <c r="B34" s="258"/>
      <c r="C34" s="259"/>
      <c r="D34" s="118"/>
      <c r="E34" s="141" t="s">
        <v>137</v>
      </c>
      <c r="F34" s="202">
        <f t="shared" si="5"/>
        <v>2286.67</v>
      </c>
      <c r="G34" s="196">
        <v>2744</v>
      </c>
      <c r="H34" s="24"/>
      <c r="I34" s="24"/>
      <c r="J34" s="24"/>
    </row>
    <row r="35" spans="1:10" s="1" customFormat="1" ht="27.6" customHeight="1" thickBot="1" x14ac:dyDescent="0.25">
      <c r="A35" s="167" t="s">
        <v>248</v>
      </c>
      <c r="B35" s="200">
        <f>CEILING(C35/1.2,0.01)</f>
        <v>2660</v>
      </c>
      <c r="C35" s="201">
        <v>3192</v>
      </c>
      <c r="D35" s="119"/>
      <c r="E35" s="141" t="s">
        <v>138</v>
      </c>
      <c r="F35" s="202">
        <f t="shared" si="5"/>
        <v>2286.67</v>
      </c>
      <c r="G35" s="196">
        <v>2744</v>
      </c>
      <c r="H35" s="24"/>
      <c r="I35" s="24"/>
      <c r="J35" s="24"/>
    </row>
    <row r="36" spans="1:10" s="1" customFormat="1" ht="27.6" customHeight="1" thickBot="1" x14ac:dyDescent="0.4">
      <c r="A36" s="167" t="s">
        <v>249</v>
      </c>
      <c r="B36" s="200">
        <f t="shared" ref="B36:B47" si="7">CEILING(C36/1.2,0.01)</f>
        <v>2660</v>
      </c>
      <c r="C36" s="201">
        <v>3192</v>
      </c>
      <c r="D36" s="119"/>
      <c r="E36" s="141" t="s">
        <v>139</v>
      </c>
      <c r="F36" s="202">
        <f t="shared" si="5"/>
        <v>2286.67</v>
      </c>
      <c r="G36" s="196">
        <v>2744</v>
      </c>
      <c r="H36" s="24"/>
      <c r="I36" s="24"/>
      <c r="J36" s="67"/>
    </row>
    <row r="37" spans="1:10" s="1" customFormat="1" ht="27.6" customHeight="1" thickBot="1" x14ac:dyDescent="0.25">
      <c r="A37" s="167" t="s">
        <v>250</v>
      </c>
      <c r="B37" s="200">
        <f t="shared" si="7"/>
        <v>2660</v>
      </c>
      <c r="C37" s="201">
        <v>3192</v>
      </c>
      <c r="D37" s="119"/>
      <c r="E37" s="141" t="s">
        <v>140</v>
      </c>
      <c r="F37" s="202">
        <f t="shared" si="5"/>
        <v>2159.17</v>
      </c>
      <c r="G37" s="196">
        <v>2591</v>
      </c>
      <c r="H37" s="24"/>
      <c r="I37" s="24"/>
      <c r="J37" s="24"/>
    </row>
    <row r="38" spans="1:10" s="1" customFormat="1" ht="27.6" customHeight="1" thickBot="1" x14ac:dyDescent="0.55000000000000004">
      <c r="A38" s="167" t="s">
        <v>251</v>
      </c>
      <c r="B38" s="200">
        <f t="shared" si="7"/>
        <v>2644.17</v>
      </c>
      <c r="C38" s="201">
        <v>3173</v>
      </c>
      <c r="D38" s="121"/>
      <c r="E38" s="141" t="s">
        <v>141</v>
      </c>
      <c r="F38" s="202">
        <f t="shared" si="5"/>
        <v>2286.67</v>
      </c>
      <c r="G38" s="196">
        <v>2744</v>
      </c>
      <c r="H38" s="24"/>
      <c r="I38" s="24"/>
      <c r="J38" s="24"/>
    </row>
    <row r="39" spans="1:10" s="1" customFormat="1" ht="27.6" customHeight="1" thickBot="1" x14ac:dyDescent="0.4">
      <c r="A39" s="167" t="s">
        <v>252</v>
      </c>
      <c r="B39" s="200">
        <f t="shared" si="7"/>
        <v>2705</v>
      </c>
      <c r="C39" s="201">
        <v>3246</v>
      </c>
      <c r="D39" s="120"/>
      <c r="E39" s="141" t="s">
        <v>142</v>
      </c>
      <c r="F39" s="202">
        <f t="shared" si="5"/>
        <v>2286.67</v>
      </c>
      <c r="G39" s="196">
        <v>2744</v>
      </c>
      <c r="H39" s="24"/>
      <c r="I39" s="24"/>
      <c r="J39" s="67"/>
    </row>
    <row r="40" spans="1:10" s="1" customFormat="1" ht="27.6" customHeight="1" thickBot="1" x14ac:dyDescent="0.4">
      <c r="A40" s="167" t="s">
        <v>253</v>
      </c>
      <c r="B40" s="200">
        <f t="shared" si="7"/>
        <v>2401.67</v>
      </c>
      <c r="C40" s="201">
        <v>2882</v>
      </c>
      <c r="D40" s="118"/>
      <c r="E40" s="141" t="s">
        <v>143</v>
      </c>
      <c r="F40" s="202">
        <f t="shared" si="5"/>
        <v>2159.17</v>
      </c>
      <c r="G40" s="196">
        <v>2591</v>
      </c>
      <c r="H40" s="24"/>
      <c r="I40" s="24"/>
      <c r="J40" s="67"/>
    </row>
    <row r="41" spans="1:10" s="1" customFormat="1" ht="27.6" customHeight="1" thickBot="1" x14ac:dyDescent="0.4">
      <c r="A41" s="167" t="s">
        <v>254</v>
      </c>
      <c r="B41" s="200">
        <f t="shared" si="7"/>
        <v>2183.34</v>
      </c>
      <c r="C41" s="201">
        <v>2620</v>
      </c>
      <c r="D41" s="118"/>
      <c r="E41" s="141" t="s">
        <v>269</v>
      </c>
      <c r="F41" s="202">
        <f t="shared" si="5"/>
        <v>2159.17</v>
      </c>
      <c r="G41" s="196">
        <v>2591</v>
      </c>
      <c r="H41" s="24"/>
      <c r="I41" s="24"/>
      <c r="J41" s="87"/>
    </row>
    <row r="42" spans="1:10" s="1" customFormat="1" ht="27.6" customHeight="1" thickBot="1" x14ac:dyDescent="0.25">
      <c r="A42" s="167" t="s">
        <v>255</v>
      </c>
      <c r="B42" s="200">
        <f t="shared" si="7"/>
        <v>2196.67</v>
      </c>
      <c r="C42" s="201">
        <v>2636</v>
      </c>
      <c r="D42" s="118"/>
      <c r="E42" s="133" t="s">
        <v>145</v>
      </c>
      <c r="F42" s="202">
        <f t="shared" si="5"/>
        <v>2286.67</v>
      </c>
      <c r="G42" s="196">
        <v>2744</v>
      </c>
      <c r="H42" s="24"/>
      <c r="I42" s="24"/>
      <c r="J42" s="24"/>
    </row>
    <row r="43" spans="1:10" s="1" customFormat="1" ht="27.6" customHeight="1" thickBot="1" x14ac:dyDescent="0.25">
      <c r="A43" s="167" t="s">
        <v>256</v>
      </c>
      <c r="B43" s="200">
        <f t="shared" si="7"/>
        <v>2288.34</v>
      </c>
      <c r="C43" s="201">
        <v>2746</v>
      </c>
      <c r="D43" s="118"/>
      <c r="E43" s="133" t="s">
        <v>146</v>
      </c>
      <c r="F43" s="202">
        <f t="shared" si="5"/>
        <v>2177.5</v>
      </c>
      <c r="G43" s="196">
        <v>2613</v>
      </c>
      <c r="H43" s="24"/>
      <c r="I43" s="24"/>
      <c r="J43" s="24"/>
    </row>
    <row r="44" spans="1:10" s="1" customFormat="1" ht="27.6" customHeight="1" thickBot="1" x14ac:dyDescent="0.55000000000000004">
      <c r="A44" s="167" t="s">
        <v>257</v>
      </c>
      <c r="B44" s="200">
        <f t="shared" si="7"/>
        <v>2416.67</v>
      </c>
      <c r="C44" s="201">
        <v>2900</v>
      </c>
      <c r="D44" s="121"/>
      <c r="E44" s="135" t="s">
        <v>147</v>
      </c>
      <c r="F44" s="202">
        <f t="shared" si="5"/>
        <v>2286.67</v>
      </c>
      <c r="G44" s="196">
        <v>2744</v>
      </c>
      <c r="H44" s="24"/>
      <c r="I44" s="24"/>
      <c r="J44" s="24"/>
    </row>
    <row r="45" spans="1:10" s="1" customFormat="1" ht="27.6" customHeight="1" thickBot="1" x14ac:dyDescent="0.25">
      <c r="A45" s="167" t="s">
        <v>258</v>
      </c>
      <c r="B45" s="200">
        <f t="shared" si="7"/>
        <v>2195.84</v>
      </c>
      <c r="C45" s="201">
        <v>2635</v>
      </c>
      <c r="D45" s="118"/>
      <c r="E45" s="133" t="s">
        <v>148</v>
      </c>
      <c r="F45" s="202">
        <f t="shared" si="5"/>
        <v>2159.17</v>
      </c>
      <c r="G45" s="196">
        <v>2591</v>
      </c>
      <c r="H45" s="24"/>
      <c r="I45" s="24"/>
      <c r="J45" s="24"/>
    </row>
    <row r="46" spans="1:10" s="1" customFormat="1" ht="27.6" customHeight="1" thickBot="1" x14ac:dyDescent="0.25">
      <c r="A46" s="167" t="s">
        <v>259</v>
      </c>
      <c r="B46" s="200">
        <f t="shared" si="7"/>
        <v>2416.67</v>
      </c>
      <c r="C46" s="201">
        <v>2900</v>
      </c>
      <c r="D46" s="118"/>
      <c r="E46" s="133" t="s">
        <v>149</v>
      </c>
      <c r="F46" s="202">
        <f t="shared" si="5"/>
        <v>2159.17</v>
      </c>
      <c r="G46" s="196">
        <v>2591</v>
      </c>
      <c r="H46" s="24"/>
      <c r="I46" s="24"/>
      <c r="J46" s="24"/>
    </row>
    <row r="47" spans="1:10" s="1" customFormat="1" ht="27.6" customHeight="1" thickBot="1" x14ac:dyDescent="0.25">
      <c r="A47" s="167" t="s">
        <v>260</v>
      </c>
      <c r="B47" s="200">
        <f t="shared" si="7"/>
        <v>2374.17</v>
      </c>
      <c r="C47" s="201">
        <v>2849</v>
      </c>
      <c r="D47" s="118"/>
      <c r="E47" s="141" t="s">
        <v>150</v>
      </c>
      <c r="F47" s="202">
        <f t="shared" si="5"/>
        <v>2286.67</v>
      </c>
      <c r="G47" s="196">
        <v>2744</v>
      </c>
      <c r="H47" s="24"/>
      <c r="I47" s="24"/>
      <c r="J47" s="24"/>
    </row>
    <row r="48" spans="1:10" s="1" customFormat="1" ht="27.6" customHeight="1" thickBot="1" x14ac:dyDescent="0.4">
      <c r="A48" s="206" t="s">
        <v>56</v>
      </c>
      <c r="B48" s="207"/>
      <c r="C48" s="207"/>
      <c r="D48" s="122"/>
      <c r="E48" s="141" t="s">
        <v>151</v>
      </c>
      <c r="F48" s="202">
        <f t="shared" si="5"/>
        <v>2159.17</v>
      </c>
      <c r="G48" s="196">
        <v>2591</v>
      </c>
      <c r="H48" s="24"/>
      <c r="I48" s="24"/>
      <c r="J48" s="24"/>
    </row>
    <row r="49" spans="1:10" s="1" customFormat="1" ht="27.6" customHeight="1" thickBot="1" x14ac:dyDescent="0.4">
      <c r="A49" s="143" t="s">
        <v>39</v>
      </c>
      <c r="B49" s="180">
        <f>CEILING(C49/1.2,0.01)</f>
        <v>3.5500000000000003</v>
      </c>
      <c r="C49" s="197">
        <v>4.25</v>
      </c>
      <c r="D49" s="118"/>
      <c r="E49" s="141" t="s">
        <v>270</v>
      </c>
      <c r="F49" s="202">
        <f t="shared" si="5"/>
        <v>2159.17</v>
      </c>
      <c r="G49" s="196">
        <v>2591</v>
      </c>
      <c r="H49" s="116"/>
      <c r="I49" s="116"/>
      <c r="J49" s="87"/>
    </row>
    <row r="50" spans="1:10" s="1" customFormat="1" ht="27.6" customHeight="1" thickBot="1" x14ac:dyDescent="0.4">
      <c r="A50" s="144" t="s">
        <v>207</v>
      </c>
      <c r="B50" s="180">
        <f t="shared" ref="B50:B65" si="8">CEILING(C50/1.2,0.01)</f>
        <v>2.25</v>
      </c>
      <c r="C50" s="197">
        <v>2.7</v>
      </c>
      <c r="D50" s="119"/>
      <c r="E50" s="141" t="s">
        <v>152</v>
      </c>
      <c r="F50" s="202">
        <f t="shared" si="5"/>
        <v>2286.67</v>
      </c>
      <c r="G50" s="196">
        <v>2744</v>
      </c>
      <c r="H50" s="24"/>
      <c r="I50" s="24"/>
      <c r="J50" s="24"/>
    </row>
    <row r="51" spans="1:10" s="1" customFormat="1" ht="27.6" customHeight="1" thickBot="1" x14ac:dyDescent="0.45">
      <c r="A51" s="143" t="s">
        <v>208</v>
      </c>
      <c r="B51" s="180">
        <f t="shared" si="8"/>
        <v>2.25</v>
      </c>
      <c r="C51" s="197">
        <v>2.7</v>
      </c>
      <c r="D51" s="123"/>
      <c r="E51" s="141" t="s">
        <v>153</v>
      </c>
      <c r="F51" s="202">
        <f t="shared" si="5"/>
        <v>2159.17</v>
      </c>
      <c r="G51" s="196">
        <v>2591</v>
      </c>
      <c r="H51" s="24"/>
      <c r="I51" s="24"/>
      <c r="J51" s="24"/>
    </row>
    <row r="52" spans="1:10" s="1" customFormat="1" ht="27.6" customHeight="1" thickBot="1" x14ac:dyDescent="0.4">
      <c r="A52" s="143" t="s">
        <v>22</v>
      </c>
      <c r="B52" s="180">
        <f t="shared" si="8"/>
        <v>1.75</v>
      </c>
      <c r="C52" s="197">
        <v>2.1</v>
      </c>
      <c r="D52" s="118"/>
      <c r="E52" s="142" t="s">
        <v>154</v>
      </c>
      <c r="F52" s="202">
        <f t="shared" si="5"/>
        <v>2286.67</v>
      </c>
      <c r="G52" s="196">
        <v>2744</v>
      </c>
      <c r="H52" s="24"/>
      <c r="I52" s="24"/>
      <c r="J52" s="24"/>
    </row>
    <row r="53" spans="1:10" s="1" customFormat="1" ht="27.6" customHeight="1" thickBot="1" x14ac:dyDescent="0.4">
      <c r="A53" s="143" t="s">
        <v>23</v>
      </c>
      <c r="B53" s="180">
        <f t="shared" si="8"/>
        <v>1.5</v>
      </c>
      <c r="C53" s="197">
        <v>1.8</v>
      </c>
      <c r="D53" s="118"/>
      <c r="E53" s="142" t="s">
        <v>155</v>
      </c>
      <c r="F53" s="202">
        <f t="shared" si="5"/>
        <v>2140</v>
      </c>
      <c r="G53" s="196">
        <v>2568</v>
      </c>
      <c r="H53" s="24"/>
      <c r="I53" s="24"/>
      <c r="J53" s="24"/>
    </row>
    <row r="54" spans="1:10" s="1" customFormat="1" ht="27.6" customHeight="1" thickBot="1" x14ac:dyDescent="0.4">
      <c r="A54" s="143" t="s">
        <v>24</v>
      </c>
      <c r="B54" s="180">
        <f t="shared" si="8"/>
        <v>6.68</v>
      </c>
      <c r="C54" s="197">
        <v>8.01</v>
      </c>
      <c r="D54" s="118"/>
      <c r="E54" s="133" t="s">
        <v>156</v>
      </c>
      <c r="F54" s="202">
        <f t="shared" si="5"/>
        <v>2140</v>
      </c>
      <c r="G54" s="196">
        <v>2568</v>
      </c>
      <c r="H54" s="24"/>
      <c r="I54" s="24"/>
      <c r="J54" s="24"/>
    </row>
    <row r="55" spans="1:10" s="1" customFormat="1" ht="27.6" customHeight="1" thickBot="1" x14ac:dyDescent="0.4">
      <c r="A55" s="143" t="s">
        <v>25</v>
      </c>
      <c r="B55" s="180">
        <f t="shared" si="8"/>
        <v>4.25</v>
      </c>
      <c r="C55" s="197">
        <v>5.0999999999999996</v>
      </c>
      <c r="D55" s="118"/>
      <c r="E55" s="133" t="s">
        <v>157</v>
      </c>
      <c r="F55" s="202">
        <f t="shared" si="5"/>
        <v>2123.34</v>
      </c>
      <c r="G55" s="196">
        <v>2548</v>
      </c>
      <c r="H55" s="24"/>
      <c r="I55" s="24"/>
      <c r="J55" s="24"/>
    </row>
    <row r="56" spans="1:10" s="1" customFormat="1" ht="27.6" customHeight="1" thickBot="1" x14ac:dyDescent="0.4">
      <c r="A56" s="143" t="s">
        <v>26</v>
      </c>
      <c r="B56" s="180">
        <f t="shared" si="8"/>
        <v>3.3200000000000003</v>
      </c>
      <c r="C56" s="197">
        <v>3.98</v>
      </c>
      <c r="D56" s="118"/>
      <c r="E56" s="133" t="s">
        <v>213</v>
      </c>
      <c r="F56" s="202">
        <f t="shared" si="5"/>
        <v>2023.3400000000001</v>
      </c>
      <c r="G56" s="196">
        <v>2428</v>
      </c>
      <c r="H56" s="24"/>
      <c r="I56" s="24"/>
      <c r="J56" s="87"/>
    </row>
    <row r="57" spans="1:10" s="1" customFormat="1" ht="27.6" customHeight="1" thickBot="1" x14ac:dyDescent="0.5">
      <c r="A57" s="143" t="s">
        <v>27</v>
      </c>
      <c r="B57" s="180">
        <f t="shared" si="8"/>
        <v>2.4700000000000002</v>
      </c>
      <c r="C57" s="197">
        <v>2.96</v>
      </c>
      <c r="D57" s="124"/>
      <c r="E57" s="133" t="s">
        <v>210</v>
      </c>
      <c r="F57" s="202">
        <f t="shared" si="5"/>
        <v>2195</v>
      </c>
      <c r="G57" s="196">
        <v>2634</v>
      </c>
      <c r="H57" s="24"/>
      <c r="I57" s="24"/>
      <c r="J57" s="66"/>
    </row>
    <row r="58" spans="1:10" s="1" customFormat="1" ht="27.6" customHeight="1" thickBot="1" x14ac:dyDescent="0.5">
      <c r="A58" s="143" t="s">
        <v>28</v>
      </c>
      <c r="B58" s="180">
        <f t="shared" si="8"/>
        <v>15.3</v>
      </c>
      <c r="C58" s="197">
        <v>18.36</v>
      </c>
      <c r="D58" s="124"/>
      <c r="E58" s="133" t="s">
        <v>158</v>
      </c>
      <c r="F58" s="202">
        <f t="shared" si="5"/>
        <v>2195</v>
      </c>
      <c r="G58" s="196">
        <v>2634</v>
      </c>
      <c r="H58" s="24"/>
      <c r="I58" s="24"/>
      <c r="J58" s="66"/>
    </row>
    <row r="59" spans="1:10" s="1" customFormat="1" ht="27.6" customHeight="1" thickBot="1" x14ac:dyDescent="0.5">
      <c r="A59" s="143" t="s">
        <v>29</v>
      </c>
      <c r="B59" s="180">
        <f t="shared" si="8"/>
        <v>6.93</v>
      </c>
      <c r="C59" s="197">
        <v>8.31</v>
      </c>
      <c r="D59" s="124"/>
      <c r="E59" s="133" t="s">
        <v>192</v>
      </c>
      <c r="F59" s="202">
        <f t="shared" si="5"/>
        <v>2195</v>
      </c>
      <c r="G59" s="196">
        <v>2634</v>
      </c>
      <c r="H59" s="24"/>
      <c r="I59" s="24"/>
      <c r="J59" s="66"/>
    </row>
    <row r="60" spans="1:10" s="1" customFormat="1" ht="27.6" customHeight="1" thickBot="1" x14ac:dyDescent="0.4">
      <c r="A60" s="143" t="s">
        <v>30</v>
      </c>
      <c r="B60" s="180">
        <f t="shared" si="8"/>
        <v>5.1000000000000005</v>
      </c>
      <c r="C60" s="197">
        <v>6.12</v>
      </c>
      <c r="D60" s="118"/>
      <c r="E60" s="133" t="s">
        <v>194</v>
      </c>
      <c r="F60" s="202">
        <f t="shared" si="5"/>
        <v>2195</v>
      </c>
      <c r="G60" s="196">
        <v>2634</v>
      </c>
      <c r="H60" s="24"/>
      <c r="I60" s="24"/>
      <c r="J60" s="24"/>
    </row>
    <row r="61" spans="1:10" s="1" customFormat="1" ht="27.6" customHeight="1" thickBot="1" x14ac:dyDescent="0.5">
      <c r="A61" s="143" t="s">
        <v>31</v>
      </c>
      <c r="B61" s="180">
        <f t="shared" si="8"/>
        <v>4.25</v>
      </c>
      <c r="C61" s="197">
        <v>5.0999999999999996</v>
      </c>
      <c r="D61" s="124"/>
      <c r="E61" s="133" t="s">
        <v>193</v>
      </c>
      <c r="F61" s="202">
        <f t="shared" si="5"/>
        <v>2480.84</v>
      </c>
      <c r="G61" s="196">
        <v>2977</v>
      </c>
      <c r="H61" s="24"/>
      <c r="I61" s="24"/>
      <c r="J61" s="66"/>
    </row>
    <row r="62" spans="1:10" s="1" customFormat="1" ht="27.6" customHeight="1" thickBot="1" x14ac:dyDescent="0.5">
      <c r="A62" s="143" t="s">
        <v>32</v>
      </c>
      <c r="B62" s="180">
        <f t="shared" si="8"/>
        <v>8.85</v>
      </c>
      <c r="C62" s="197">
        <v>10.61</v>
      </c>
      <c r="D62" s="124"/>
      <c r="E62" s="133" t="s">
        <v>159</v>
      </c>
      <c r="F62" s="202">
        <f t="shared" si="5"/>
        <v>2265.84</v>
      </c>
      <c r="G62" s="196">
        <v>2719</v>
      </c>
      <c r="H62" s="24"/>
      <c r="I62" s="24"/>
      <c r="J62" s="66"/>
    </row>
    <row r="63" spans="1:10" s="1" customFormat="1" ht="27.6" customHeight="1" thickBot="1" x14ac:dyDescent="0.45">
      <c r="A63" s="143" t="s">
        <v>33</v>
      </c>
      <c r="B63" s="180">
        <f t="shared" si="8"/>
        <v>12.67</v>
      </c>
      <c r="C63" s="197">
        <v>15.2</v>
      </c>
      <c r="D63" s="118"/>
      <c r="E63" s="217" t="s">
        <v>67</v>
      </c>
      <c r="F63" s="218"/>
      <c r="G63" s="219"/>
      <c r="H63" s="24"/>
      <c r="I63" s="24"/>
      <c r="J63" s="24"/>
    </row>
    <row r="64" spans="1:10" s="1" customFormat="1" ht="27.6" customHeight="1" thickBot="1" x14ac:dyDescent="0.4">
      <c r="A64" s="145" t="s">
        <v>34</v>
      </c>
      <c r="B64" s="180">
        <f t="shared" si="8"/>
        <v>6.6400000000000006</v>
      </c>
      <c r="C64" s="197">
        <v>7.96</v>
      </c>
      <c r="D64" s="118"/>
      <c r="E64" s="133" t="s">
        <v>160</v>
      </c>
      <c r="F64" s="199">
        <f>CEILING(G64/1.2,0.01)</f>
        <v>2410.84</v>
      </c>
      <c r="G64" s="196">
        <v>2893</v>
      </c>
      <c r="H64" s="24"/>
      <c r="I64" s="24"/>
      <c r="J64" s="49"/>
    </row>
    <row r="65" spans="1:11" s="1" customFormat="1" ht="27.6" customHeight="1" thickBot="1" x14ac:dyDescent="0.4">
      <c r="A65" s="146" t="s">
        <v>35</v>
      </c>
      <c r="B65" s="180">
        <f t="shared" si="8"/>
        <v>0</v>
      </c>
      <c r="C65" s="198">
        <v>0</v>
      </c>
      <c r="D65" s="118"/>
      <c r="E65" s="133" t="s">
        <v>161</v>
      </c>
      <c r="F65" s="199">
        <f t="shared" ref="F65:F72" si="9">CEILING(G65/1.2,0.01)</f>
        <v>2320.84</v>
      </c>
      <c r="G65" s="196">
        <v>2785</v>
      </c>
      <c r="H65" s="24"/>
      <c r="I65" s="24"/>
      <c r="J65" s="49"/>
    </row>
    <row r="66" spans="1:11" s="1" customFormat="1" ht="27.6" customHeight="1" thickBot="1" x14ac:dyDescent="0.45">
      <c r="A66" s="157" t="s">
        <v>197</v>
      </c>
      <c r="B66" s="169"/>
      <c r="C66" s="125" t="s">
        <v>201</v>
      </c>
      <c r="D66" s="118"/>
      <c r="E66" s="133" t="s">
        <v>162</v>
      </c>
      <c r="F66" s="199">
        <f t="shared" si="9"/>
        <v>2135.84</v>
      </c>
      <c r="G66" s="196">
        <v>2563</v>
      </c>
      <c r="H66" s="24"/>
      <c r="I66" s="24"/>
      <c r="J66" s="49"/>
    </row>
    <row r="67" spans="1:11" s="1" customFormat="1" ht="27.6" customHeight="1" thickBot="1" x14ac:dyDescent="0.4">
      <c r="A67" s="158" t="s">
        <v>261</v>
      </c>
      <c r="B67" s="158">
        <f>CEILING(C67/1.2,0.01)</f>
        <v>27.5</v>
      </c>
      <c r="C67" s="147">
        <v>33</v>
      </c>
      <c r="D67" s="118"/>
      <c r="E67" s="133" t="s">
        <v>163</v>
      </c>
      <c r="F67" s="199">
        <f t="shared" si="9"/>
        <v>2135.84</v>
      </c>
      <c r="G67" s="196">
        <v>2563</v>
      </c>
      <c r="H67" s="24"/>
      <c r="I67" s="24"/>
      <c r="J67" s="49"/>
    </row>
    <row r="68" spans="1:11" s="1" customFormat="1" ht="32.450000000000003" customHeight="1" thickBot="1" x14ac:dyDescent="0.5">
      <c r="A68" s="158" t="s">
        <v>262</v>
      </c>
      <c r="B68" s="158">
        <f t="shared" ref="B68:B69" si="10">CEILING(C68/1.2,0.01)</f>
        <v>39.17</v>
      </c>
      <c r="C68" s="147">
        <v>47</v>
      </c>
      <c r="D68" s="126"/>
      <c r="E68" s="133" t="s">
        <v>164</v>
      </c>
      <c r="F68" s="199">
        <f t="shared" si="9"/>
        <v>2135.84</v>
      </c>
      <c r="G68" s="196">
        <v>2563</v>
      </c>
      <c r="H68" s="24"/>
      <c r="I68" s="24"/>
      <c r="J68" s="24"/>
    </row>
    <row r="69" spans="1:11" s="1" customFormat="1" ht="35.450000000000003" customHeight="1" thickBot="1" x14ac:dyDescent="0.4">
      <c r="A69" s="158" t="s">
        <v>263</v>
      </c>
      <c r="B69" s="158">
        <f t="shared" si="10"/>
        <v>45</v>
      </c>
      <c r="C69" s="147">
        <v>54</v>
      </c>
      <c r="D69" s="118"/>
      <c r="E69" s="133" t="s">
        <v>165</v>
      </c>
      <c r="F69" s="199">
        <f t="shared" si="9"/>
        <v>2135.84</v>
      </c>
      <c r="G69" s="196">
        <v>2563</v>
      </c>
      <c r="H69" s="24"/>
      <c r="I69" s="24"/>
      <c r="J69" s="24"/>
    </row>
    <row r="70" spans="1:11" s="1" customFormat="1" ht="27.6" customHeight="1" thickBot="1" x14ac:dyDescent="0.45">
      <c r="A70" s="238" t="s">
        <v>37</v>
      </c>
      <c r="B70" s="239"/>
      <c r="C70" s="240"/>
      <c r="D70" s="118"/>
      <c r="E70" s="133" t="s">
        <v>166</v>
      </c>
      <c r="F70" s="199">
        <f t="shared" si="9"/>
        <v>2135.84</v>
      </c>
      <c r="G70" s="196">
        <v>2563</v>
      </c>
      <c r="H70" s="24"/>
      <c r="I70" s="24"/>
      <c r="J70" s="24"/>
    </row>
    <row r="71" spans="1:11" s="1" customFormat="1" ht="27.6" customHeight="1" thickBot="1" x14ac:dyDescent="0.4">
      <c r="A71" s="148" t="s">
        <v>38</v>
      </c>
      <c r="B71" s="170">
        <f>CEILING(C71/1.2,0.01)</f>
        <v>2.5</v>
      </c>
      <c r="C71" s="149">
        <v>3</v>
      </c>
      <c r="D71" s="119"/>
      <c r="E71" s="133" t="s">
        <v>167</v>
      </c>
      <c r="F71" s="199">
        <f t="shared" si="9"/>
        <v>2135.84</v>
      </c>
      <c r="G71" s="196">
        <v>2563</v>
      </c>
      <c r="H71" s="24"/>
      <c r="I71" s="24"/>
      <c r="J71" s="49"/>
    </row>
    <row r="72" spans="1:11" ht="27.6" customHeight="1" thickBot="1" x14ac:dyDescent="0.3">
      <c r="A72" s="245" t="s">
        <v>9</v>
      </c>
      <c r="B72" s="246"/>
      <c r="C72" s="247"/>
      <c r="D72" s="127"/>
      <c r="E72" s="133" t="s">
        <v>168</v>
      </c>
      <c r="F72" s="199">
        <f t="shared" si="9"/>
        <v>2135.84</v>
      </c>
      <c r="G72" s="196">
        <v>2563</v>
      </c>
      <c r="H72" s="25"/>
      <c r="I72" s="25"/>
      <c r="J72" s="25"/>
    </row>
    <row r="73" spans="1:11" ht="27.6" customHeight="1" thickBot="1" x14ac:dyDescent="0.45">
      <c r="A73" s="133" t="s">
        <v>40</v>
      </c>
      <c r="B73" s="199">
        <f>CEILING(C73/1.2,0.01)</f>
        <v>2031.67</v>
      </c>
      <c r="C73" s="196">
        <v>2438</v>
      </c>
      <c r="D73" s="127"/>
      <c r="E73" s="217" t="s">
        <v>267</v>
      </c>
      <c r="F73" s="218"/>
      <c r="G73" s="219"/>
      <c r="H73" s="25"/>
      <c r="I73" s="25"/>
      <c r="J73" s="25"/>
      <c r="K73" s="25"/>
    </row>
    <row r="74" spans="1:11" ht="27.6" customHeight="1" thickBot="1" x14ac:dyDescent="0.3">
      <c r="A74" s="133" t="s">
        <v>89</v>
      </c>
      <c r="B74" s="199">
        <f t="shared" ref="B74:B81" si="11">CEILING(C74/1.2,0.01)</f>
        <v>2010.8400000000001</v>
      </c>
      <c r="C74" s="196">
        <v>2413</v>
      </c>
      <c r="D74" s="127"/>
      <c r="E74" s="133" t="s">
        <v>177</v>
      </c>
      <c r="F74" s="199">
        <f>CEILING(G74/1.2,0.01)</f>
        <v>2100</v>
      </c>
      <c r="G74" s="196">
        <v>2520</v>
      </c>
      <c r="H74" s="25"/>
      <c r="I74" s="25"/>
      <c r="J74" s="49"/>
      <c r="K74" s="25"/>
    </row>
    <row r="75" spans="1:11" ht="27.6" customHeight="1" thickBot="1" x14ac:dyDescent="0.3">
      <c r="A75" s="133" t="s">
        <v>2</v>
      </c>
      <c r="B75" s="199">
        <f t="shared" si="11"/>
        <v>1983.3400000000001</v>
      </c>
      <c r="C75" s="196">
        <v>2380</v>
      </c>
      <c r="D75" s="127"/>
      <c r="E75" s="133" t="s">
        <v>178</v>
      </c>
      <c r="F75" s="199">
        <f t="shared" ref="F75:F82" si="12">CEILING(G75/1.2,0.01)</f>
        <v>2100</v>
      </c>
      <c r="G75" s="196">
        <v>2520</v>
      </c>
      <c r="H75" s="25"/>
      <c r="I75" s="25"/>
      <c r="J75" s="25"/>
      <c r="K75" s="25"/>
    </row>
    <row r="76" spans="1:11" ht="27.6" customHeight="1" thickBot="1" x14ac:dyDescent="0.3">
      <c r="A76" s="133" t="s">
        <v>3</v>
      </c>
      <c r="B76" s="199">
        <f t="shared" si="11"/>
        <v>1983.3400000000001</v>
      </c>
      <c r="C76" s="196">
        <v>2380</v>
      </c>
      <c r="D76" s="127"/>
      <c r="E76" s="133" t="s">
        <v>179</v>
      </c>
      <c r="F76" s="199">
        <f t="shared" si="12"/>
        <v>2100</v>
      </c>
      <c r="G76" s="196">
        <v>2520</v>
      </c>
      <c r="H76" s="25"/>
      <c r="I76" s="25"/>
      <c r="J76" s="25"/>
      <c r="K76" s="25"/>
    </row>
    <row r="77" spans="1:11" ht="27.6" customHeight="1" thickBot="1" x14ac:dyDescent="0.3">
      <c r="A77" s="133" t="s">
        <v>4</v>
      </c>
      <c r="B77" s="199">
        <f t="shared" si="11"/>
        <v>1983.3400000000001</v>
      </c>
      <c r="C77" s="196">
        <v>2380</v>
      </c>
      <c r="D77" s="127"/>
      <c r="E77" s="133" t="s">
        <v>180</v>
      </c>
      <c r="F77" s="199">
        <f t="shared" si="12"/>
        <v>2100</v>
      </c>
      <c r="G77" s="196">
        <v>2520</v>
      </c>
      <c r="H77" s="25"/>
      <c r="I77" s="25"/>
      <c r="J77" s="25"/>
      <c r="K77" s="25"/>
    </row>
    <row r="78" spans="1:11" ht="27.6" customHeight="1" thickBot="1" x14ac:dyDescent="0.3">
      <c r="A78" s="133" t="s">
        <v>5</v>
      </c>
      <c r="B78" s="199">
        <f t="shared" si="11"/>
        <v>1983.3400000000001</v>
      </c>
      <c r="C78" s="196">
        <v>2380</v>
      </c>
      <c r="D78" s="127"/>
      <c r="E78" s="133" t="s">
        <v>181</v>
      </c>
      <c r="F78" s="199">
        <f t="shared" si="12"/>
        <v>2100</v>
      </c>
      <c r="G78" s="196">
        <v>2520</v>
      </c>
      <c r="H78" s="25"/>
      <c r="I78" s="25"/>
      <c r="J78" s="25"/>
      <c r="K78" s="25"/>
    </row>
    <row r="79" spans="1:11" ht="27.6" customHeight="1" thickBot="1" x14ac:dyDescent="0.3">
      <c r="A79" s="133" t="s">
        <v>6</v>
      </c>
      <c r="B79" s="199">
        <f t="shared" si="11"/>
        <v>1983.3400000000001</v>
      </c>
      <c r="C79" s="196">
        <v>2380</v>
      </c>
      <c r="D79" s="127"/>
      <c r="E79" s="133" t="s">
        <v>182</v>
      </c>
      <c r="F79" s="199">
        <f t="shared" si="12"/>
        <v>2100</v>
      </c>
      <c r="G79" s="196">
        <v>2520</v>
      </c>
      <c r="H79" s="25"/>
      <c r="I79" s="25"/>
      <c r="J79" s="25"/>
      <c r="K79" s="25"/>
    </row>
    <row r="80" spans="1:11" ht="27.6" customHeight="1" thickBot="1" x14ac:dyDescent="0.3">
      <c r="A80" s="133" t="s">
        <v>7</v>
      </c>
      <c r="B80" s="199">
        <f t="shared" si="11"/>
        <v>1983.3400000000001</v>
      </c>
      <c r="C80" s="196">
        <v>2380</v>
      </c>
      <c r="D80" s="127"/>
      <c r="E80" s="133" t="s">
        <v>183</v>
      </c>
      <c r="F80" s="199">
        <f t="shared" si="12"/>
        <v>2100</v>
      </c>
      <c r="G80" s="196">
        <v>2520</v>
      </c>
      <c r="H80" s="25"/>
      <c r="I80" s="25"/>
      <c r="J80" s="25"/>
      <c r="K80" s="25"/>
    </row>
    <row r="81" spans="1:11" ht="27.6" customHeight="1" thickBot="1" x14ac:dyDescent="0.3">
      <c r="A81" s="133" t="s">
        <v>8</v>
      </c>
      <c r="B81" s="199">
        <f t="shared" si="11"/>
        <v>2930</v>
      </c>
      <c r="C81" s="196">
        <v>3516</v>
      </c>
      <c r="D81" s="127"/>
      <c r="E81" s="133" t="s">
        <v>184</v>
      </c>
      <c r="F81" s="199">
        <f t="shared" si="12"/>
        <v>2299.17</v>
      </c>
      <c r="G81" s="196">
        <v>2759</v>
      </c>
      <c r="H81" s="25"/>
      <c r="I81" s="25"/>
      <c r="J81" s="25"/>
      <c r="K81" s="25"/>
    </row>
    <row r="82" spans="1:11" ht="27.6" customHeight="1" thickBot="1" x14ac:dyDescent="0.3">
      <c r="A82" s="241" t="s">
        <v>41</v>
      </c>
      <c r="B82" s="242"/>
      <c r="C82" s="243"/>
      <c r="D82" s="127"/>
      <c r="E82" s="133" t="s">
        <v>184</v>
      </c>
      <c r="F82" s="199">
        <f t="shared" si="12"/>
        <v>2299.17</v>
      </c>
      <c r="G82" s="196">
        <v>2759</v>
      </c>
      <c r="H82" s="25"/>
      <c r="I82" s="25"/>
      <c r="J82" s="25"/>
    </row>
    <row r="83" spans="1:11" ht="27.6" customHeight="1" thickBot="1" x14ac:dyDescent="0.3">
      <c r="A83" s="139" t="s">
        <v>185</v>
      </c>
      <c r="B83" s="181">
        <f>CEILING(C83/1.2,0.01)</f>
        <v>2492.5</v>
      </c>
      <c r="C83" s="196">
        <v>2991</v>
      </c>
      <c r="D83" s="127"/>
      <c r="E83" s="223" t="s">
        <v>74</v>
      </c>
      <c r="F83" s="224"/>
      <c r="G83" s="225"/>
    </row>
    <row r="84" spans="1:11" ht="27.6" customHeight="1" thickBot="1" x14ac:dyDescent="0.4">
      <c r="A84" s="133" t="s">
        <v>186</v>
      </c>
      <c r="B84" s="181">
        <f t="shared" ref="B84:B87" si="13">CEILING(C84/1.2,0.01)</f>
        <v>2548.34</v>
      </c>
      <c r="C84" s="196">
        <v>3058</v>
      </c>
      <c r="D84" s="127"/>
      <c r="E84" s="184" t="s">
        <v>169</v>
      </c>
      <c r="F84" s="185">
        <f>CEILING(G84/1.2,0.01)</f>
        <v>2744.17</v>
      </c>
      <c r="G84" s="196">
        <v>3293</v>
      </c>
      <c r="H84" s="25"/>
      <c r="I84" s="25"/>
      <c r="J84" s="25"/>
    </row>
    <row r="85" spans="1:11" ht="27.6" customHeight="1" thickBot="1" x14ac:dyDescent="0.4">
      <c r="A85" s="134" t="s">
        <v>187</v>
      </c>
      <c r="B85" s="181">
        <f t="shared" si="13"/>
        <v>2630</v>
      </c>
      <c r="C85" s="196">
        <v>3156</v>
      </c>
      <c r="D85" s="127"/>
      <c r="E85" s="150" t="s">
        <v>170</v>
      </c>
      <c r="F85" s="185">
        <f t="shared" ref="F85:F92" si="14">CEILING(G85/1.2,0.01)</f>
        <v>2621.67</v>
      </c>
      <c r="G85" s="196">
        <v>3146</v>
      </c>
      <c r="H85" s="25"/>
      <c r="I85" s="25"/>
      <c r="J85" s="25"/>
    </row>
    <row r="86" spans="1:11" ht="27.6" customHeight="1" thickBot="1" x14ac:dyDescent="0.4">
      <c r="A86" s="134" t="s">
        <v>188</v>
      </c>
      <c r="B86" s="181">
        <f t="shared" si="13"/>
        <v>2370</v>
      </c>
      <c r="C86" s="196">
        <v>2844</v>
      </c>
      <c r="D86" s="127"/>
      <c r="E86" s="151" t="s">
        <v>171</v>
      </c>
      <c r="F86" s="185">
        <f t="shared" si="14"/>
        <v>2619.17</v>
      </c>
      <c r="G86" s="196">
        <v>3143</v>
      </c>
      <c r="H86" s="25"/>
      <c r="I86" s="25"/>
      <c r="J86" s="25"/>
    </row>
    <row r="87" spans="1:11" ht="27.6" customHeight="1" thickBot="1" x14ac:dyDescent="0.4">
      <c r="A87" s="152" t="s">
        <v>189</v>
      </c>
      <c r="B87" s="181">
        <f t="shared" si="13"/>
        <v>2376.67</v>
      </c>
      <c r="C87" s="196">
        <v>2852</v>
      </c>
      <c r="D87" s="127"/>
      <c r="E87" s="151" t="s">
        <v>172</v>
      </c>
      <c r="F87" s="185">
        <f t="shared" si="14"/>
        <v>2851.67</v>
      </c>
      <c r="G87" s="196">
        <v>3422</v>
      </c>
      <c r="H87" s="25"/>
      <c r="I87" s="25"/>
      <c r="J87" s="25"/>
    </row>
    <row r="88" spans="1:11" ht="27.6" customHeight="1" thickBot="1" x14ac:dyDescent="0.4">
      <c r="A88" s="208" t="s">
        <v>81</v>
      </c>
      <c r="B88" s="209"/>
      <c r="C88" s="210"/>
      <c r="D88" s="127"/>
      <c r="E88" s="151" t="s">
        <v>173</v>
      </c>
      <c r="F88" s="185">
        <f t="shared" si="14"/>
        <v>2770</v>
      </c>
      <c r="G88" s="196">
        <v>3324</v>
      </c>
      <c r="H88" s="25"/>
      <c r="I88" s="25"/>
      <c r="J88" s="25"/>
    </row>
    <row r="89" spans="1:11" ht="27.6" customHeight="1" thickBot="1" x14ac:dyDescent="0.4">
      <c r="A89" s="153" t="s">
        <v>79</v>
      </c>
      <c r="B89" s="182">
        <f>CEILING(C89/1.2,0.01)</f>
        <v>6.67</v>
      </c>
      <c r="C89" s="156">
        <v>8</v>
      </c>
      <c r="D89" s="127"/>
      <c r="E89" s="148" t="s">
        <v>174</v>
      </c>
      <c r="F89" s="185">
        <f t="shared" si="14"/>
        <v>2834.17</v>
      </c>
      <c r="G89" s="196">
        <v>3401</v>
      </c>
      <c r="H89" s="25"/>
      <c r="I89" s="25"/>
      <c r="J89" s="25"/>
    </row>
    <row r="90" spans="1:11" ht="27.6" customHeight="1" thickBot="1" x14ac:dyDescent="0.4">
      <c r="A90" s="154" t="s">
        <v>80</v>
      </c>
      <c r="B90" s="182">
        <f>CEILING(C90/1.2,0.01)</f>
        <v>5.84</v>
      </c>
      <c r="C90" s="156">
        <v>7</v>
      </c>
      <c r="D90" s="128"/>
      <c r="E90" s="148" t="s">
        <v>175</v>
      </c>
      <c r="F90" s="185">
        <f t="shared" si="14"/>
        <v>2830.84</v>
      </c>
      <c r="G90" s="196">
        <v>3397</v>
      </c>
      <c r="H90" s="25"/>
      <c r="I90" s="25"/>
      <c r="J90" s="25"/>
    </row>
    <row r="91" spans="1:11" ht="27.6" customHeight="1" thickBot="1" x14ac:dyDescent="0.4">
      <c r="A91" s="220" t="s">
        <v>82</v>
      </c>
      <c r="B91" s="221"/>
      <c r="C91" s="222"/>
      <c r="D91" s="129"/>
      <c r="E91" s="148" t="s">
        <v>176</v>
      </c>
      <c r="F91" s="185">
        <f t="shared" si="14"/>
        <v>4122.5</v>
      </c>
      <c r="G91" s="196">
        <v>4947</v>
      </c>
      <c r="H91" s="54"/>
      <c r="I91" s="47"/>
      <c r="J91" s="25"/>
    </row>
    <row r="92" spans="1:11" ht="27.6" customHeight="1" thickBot="1" x14ac:dyDescent="0.4">
      <c r="A92" s="203" t="s">
        <v>190</v>
      </c>
      <c r="B92" s="204">
        <f>CEILING(C92/1.2,0.01)</f>
        <v>2561.67</v>
      </c>
      <c r="C92" s="201">
        <v>3074</v>
      </c>
      <c r="D92" s="129"/>
      <c r="E92" s="186" t="s">
        <v>215</v>
      </c>
      <c r="F92" s="185">
        <f t="shared" si="14"/>
        <v>3749.17</v>
      </c>
      <c r="G92" s="196">
        <v>4499</v>
      </c>
      <c r="H92" s="117">
        <v>48.3</v>
      </c>
      <c r="I92" s="47"/>
      <c r="J92" s="87"/>
    </row>
    <row r="93" spans="1:11" ht="27.6" customHeight="1" thickBot="1" x14ac:dyDescent="0.35">
      <c r="A93" s="155" t="s">
        <v>191</v>
      </c>
      <c r="B93" s="204">
        <f>CEILING(C93/1.2,0.01)</f>
        <v>2477.5</v>
      </c>
      <c r="C93" s="201">
        <v>2973</v>
      </c>
      <c r="D93" s="119"/>
      <c r="E93" s="211" t="s">
        <v>221</v>
      </c>
      <c r="F93" s="212"/>
      <c r="G93" s="213"/>
      <c r="H93" s="55"/>
      <c r="I93" s="43"/>
    </row>
    <row r="94" spans="1:11" ht="27.6" customHeight="1" thickBot="1" x14ac:dyDescent="0.3">
      <c r="A94" s="159" t="s">
        <v>87</v>
      </c>
      <c r="B94" s="171"/>
      <c r="C94" s="130" t="s">
        <v>86</v>
      </c>
      <c r="D94" s="128"/>
      <c r="E94" s="211"/>
      <c r="F94" s="212"/>
      <c r="G94" s="213"/>
    </row>
    <row r="95" spans="1:11" ht="27.6" customHeight="1" x14ac:dyDescent="0.3">
      <c r="A95" s="160" t="s">
        <v>85</v>
      </c>
      <c r="B95" s="172"/>
      <c r="C95" s="131"/>
      <c r="D95" s="128"/>
      <c r="E95" s="211"/>
      <c r="F95" s="212"/>
      <c r="G95" s="213"/>
    </row>
    <row r="96" spans="1:11" ht="81" customHeight="1" thickBot="1" x14ac:dyDescent="0.35">
      <c r="A96" s="161" t="s">
        <v>88</v>
      </c>
      <c r="B96" s="173"/>
      <c r="C96" s="132"/>
      <c r="D96" s="128"/>
      <c r="E96" s="214"/>
      <c r="F96" s="215"/>
      <c r="G96" s="216"/>
    </row>
    <row r="97" spans="1:9" ht="18.600000000000001" customHeight="1" x14ac:dyDescent="0.25">
      <c r="A97" s="226" t="s">
        <v>211</v>
      </c>
      <c r="B97" s="227"/>
      <c r="C97" s="227"/>
      <c r="D97" s="227"/>
      <c r="E97" s="227"/>
      <c r="F97" s="227"/>
      <c r="G97" s="227"/>
      <c r="H97" s="227"/>
      <c r="I97" s="228"/>
    </row>
    <row r="98" spans="1:9" x14ac:dyDescent="0.25">
      <c r="A98" s="229"/>
      <c r="B98" s="230"/>
      <c r="C98" s="230"/>
      <c r="D98" s="230"/>
      <c r="E98" s="230"/>
      <c r="F98" s="230"/>
      <c r="G98" s="230"/>
      <c r="H98" s="230"/>
      <c r="I98" s="231"/>
    </row>
    <row r="99" spans="1:9" ht="45" customHeight="1" x14ac:dyDescent="0.25">
      <c r="A99" s="229"/>
      <c r="B99" s="230"/>
      <c r="C99" s="230"/>
      <c r="D99" s="230"/>
      <c r="E99" s="230"/>
      <c r="F99" s="230"/>
      <c r="G99" s="230"/>
      <c r="H99" s="230"/>
      <c r="I99" s="231"/>
    </row>
    <row r="100" spans="1:9" ht="15.75" hidden="1" thickBot="1" x14ac:dyDescent="0.3">
      <c r="A100" s="232"/>
      <c r="B100" s="233"/>
      <c r="C100" s="233"/>
      <c r="D100" s="233"/>
      <c r="E100" s="233"/>
      <c r="F100" s="233"/>
      <c r="G100" s="233"/>
      <c r="H100" s="233"/>
      <c r="I100" s="234"/>
    </row>
  </sheetData>
  <mergeCells count="22">
    <mergeCell ref="A97:I100"/>
    <mergeCell ref="C2:I2"/>
    <mergeCell ref="A1:D1"/>
    <mergeCell ref="A19:C19"/>
    <mergeCell ref="E63:G63"/>
    <mergeCell ref="A82:C82"/>
    <mergeCell ref="A3:G4"/>
    <mergeCell ref="A70:C70"/>
    <mergeCell ref="A72:C72"/>
    <mergeCell ref="E11:G11"/>
    <mergeCell ref="E15:G15"/>
    <mergeCell ref="E23:G23"/>
    <mergeCell ref="A6:C6"/>
    <mergeCell ref="E6:G6"/>
    <mergeCell ref="A27:C27"/>
    <mergeCell ref="A34:C34"/>
    <mergeCell ref="A48:C48"/>
    <mergeCell ref="A88:C88"/>
    <mergeCell ref="E93:G96"/>
    <mergeCell ref="E73:G73"/>
    <mergeCell ref="A91:C91"/>
    <mergeCell ref="E83:G83"/>
  </mergeCells>
  <pageMargins left="0.70866141732283472" right="0.70866141732283472" top="0.74803149606299213" bottom="0.74803149606299213" header="0.31496062992125984" footer="0.31496062992125984"/>
  <pageSetup paperSize="9" scale="2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P101"/>
  <sheetViews>
    <sheetView zoomScale="55" zoomScaleNormal="55" workbookViewId="0">
      <selection activeCell="F11" sqref="F11"/>
    </sheetView>
  </sheetViews>
  <sheetFormatPr defaultRowHeight="18.75" x14ac:dyDescent="0.3"/>
  <cols>
    <col min="1" max="1" width="74.42578125" customWidth="1"/>
    <col min="2" max="2" width="19.42578125" bestFit="1" customWidth="1"/>
    <col min="3" max="3" width="15.28515625" style="10" customWidth="1"/>
    <col min="4" max="4" width="10.140625" customWidth="1"/>
    <col min="5" max="5" width="4.42578125" customWidth="1"/>
    <col min="6" max="6" width="72.5703125" style="19" customWidth="1"/>
    <col min="7" max="7" width="19.85546875" style="19" bestFit="1" customWidth="1"/>
    <col min="8" max="8" width="18.28515625" style="78" customWidth="1"/>
    <col min="9" max="9" width="12.5703125" customWidth="1"/>
    <col min="10" max="10" width="0.140625" customWidth="1"/>
    <col min="11" max="11" width="15.5703125" customWidth="1"/>
  </cols>
  <sheetData>
    <row r="1" spans="1:16" ht="21.75" customHeight="1" x14ac:dyDescent="0.25">
      <c r="A1" s="288" t="s">
        <v>73</v>
      </c>
      <c r="B1" s="288"/>
      <c r="C1" s="288"/>
      <c r="D1" s="288"/>
      <c r="E1" s="288"/>
      <c r="F1" s="288"/>
      <c r="G1" s="288"/>
      <c r="H1" s="288"/>
      <c r="I1" s="288"/>
    </row>
    <row r="2" spans="1:16" ht="21.75" customHeight="1" x14ac:dyDescent="0.4">
      <c r="A2" s="165" t="s">
        <v>272</v>
      </c>
      <c r="B2" s="165"/>
      <c r="C2" s="286" t="s">
        <v>90</v>
      </c>
      <c r="D2" s="287"/>
      <c r="E2" s="287"/>
      <c r="F2" s="287"/>
      <c r="G2" s="287"/>
      <c r="H2" s="287"/>
      <c r="I2" s="287"/>
    </row>
    <row r="3" spans="1:16" ht="24.75" customHeight="1" x14ac:dyDescent="0.25">
      <c r="C3" s="289"/>
      <c r="D3" s="289"/>
      <c r="E3" s="289"/>
      <c r="F3" s="289"/>
      <c r="G3" s="289"/>
      <c r="H3" s="289"/>
      <c r="I3" s="289"/>
    </row>
    <row r="4" spans="1:16" ht="21.75" hidden="1" customHeight="1" x14ac:dyDescent="0.3"/>
    <row r="5" spans="1:16" ht="6" customHeight="1" thickBot="1" x14ac:dyDescent="0.35"/>
    <row r="6" spans="1:16" ht="54.6" customHeight="1" thickBot="1" x14ac:dyDescent="0.3">
      <c r="A6" s="8" t="s">
        <v>44</v>
      </c>
      <c r="B6" s="205" t="s">
        <v>268</v>
      </c>
      <c r="C6" s="84" t="s">
        <v>216</v>
      </c>
      <c r="D6" s="9" t="s">
        <v>45</v>
      </c>
      <c r="E6" s="35"/>
      <c r="F6" s="8" t="s">
        <v>44</v>
      </c>
      <c r="G6" s="205" t="s">
        <v>268</v>
      </c>
      <c r="H6" s="84" t="s">
        <v>217</v>
      </c>
      <c r="I6" s="9" t="s">
        <v>45</v>
      </c>
    </row>
    <row r="7" spans="1:16" ht="18.75" customHeight="1" x14ac:dyDescent="0.3">
      <c r="A7" s="91" t="s">
        <v>58</v>
      </c>
      <c r="B7" s="92"/>
      <c r="C7" s="92" t="s">
        <v>47</v>
      </c>
      <c r="D7" s="93" t="s">
        <v>46</v>
      </c>
      <c r="E7" s="36"/>
      <c r="F7" s="91" t="s">
        <v>60</v>
      </c>
      <c r="G7" s="92"/>
      <c r="H7" s="85" t="s">
        <v>50</v>
      </c>
      <c r="I7" s="93" t="s">
        <v>59</v>
      </c>
    </row>
    <row r="8" spans="1:16" ht="18.75" customHeight="1" x14ac:dyDescent="0.35">
      <c r="A8" s="26" t="s">
        <v>204</v>
      </c>
      <c r="B8" s="114">
        <f>CEILING(C8/1.2,0.01)</f>
        <v>0.48</v>
      </c>
      <c r="C8" s="114">
        <f>D8*Лист1!C7/1000</f>
        <v>0.56432399999999994</v>
      </c>
      <c r="D8" s="6">
        <v>0.222</v>
      </c>
      <c r="E8" s="35"/>
      <c r="F8" s="106">
        <v>1</v>
      </c>
      <c r="G8" s="114">
        <f>CEILING(H8/1.2,0.01)</f>
        <v>53.57</v>
      </c>
      <c r="H8" s="114">
        <f>I8*Лист1!G7/1000</f>
        <v>64.275000000000006</v>
      </c>
      <c r="I8" s="107">
        <v>25</v>
      </c>
    </row>
    <row r="9" spans="1:16" ht="18.75" customHeight="1" x14ac:dyDescent="0.35">
      <c r="A9" s="26" t="s">
        <v>93</v>
      </c>
      <c r="B9" s="114">
        <f t="shared" ref="B9:B19" si="0">CEILING(C9/1.2,0.01)</f>
        <v>0.78</v>
      </c>
      <c r="C9" s="114">
        <f>D9*Лист1!C8/1000</f>
        <v>0.93359999999999999</v>
      </c>
      <c r="D9" s="6">
        <v>0.4</v>
      </c>
      <c r="E9" s="35"/>
      <c r="F9" s="106">
        <v>1.2</v>
      </c>
      <c r="G9" s="114">
        <f t="shared" ref="G9:G11" si="1">CEILING(H9/1.2,0.01)</f>
        <v>62.14</v>
      </c>
      <c r="H9" s="114">
        <f>I9*Лист1!G8/1000</f>
        <v>74.558999999999997</v>
      </c>
      <c r="I9" s="107">
        <v>29</v>
      </c>
    </row>
    <row r="10" spans="1:16" ht="18.75" customHeight="1" x14ac:dyDescent="0.35">
      <c r="A10" s="26" t="s">
        <v>104</v>
      </c>
      <c r="B10" s="114">
        <f t="shared" si="0"/>
        <v>1.18</v>
      </c>
      <c r="C10" s="114">
        <f>D10*Лист1!C9/1000</f>
        <v>1.41246</v>
      </c>
      <c r="D10" s="6">
        <v>0.63</v>
      </c>
      <c r="E10" s="35"/>
      <c r="F10" s="106">
        <v>1.5</v>
      </c>
      <c r="G10" s="114">
        <f t="shared" si="1"/>
        <v>78.350000000000009</v>
      </c>
      <c r="H10" s="114">
        <f>I10*Лист1!G9/1000</f>
        <v>94.016999999999996</v>
      </c>
      <c r="I10" s="107">
        <v>37</v>
      </c>
    </row>
    <row r="11" spans="1:16" ht="19.149999999999999" customHeight="1" x14ac:dyDescent="0.35">
      <c r="A11" s="26" t="s">
        <v>103</v>
      </c>
      <c r="B11" s="114">
        <f t="shared" si="0"/>
        <v>1.62</v>
      </c>
      <c r="C11" s="114">
        <f>D11*Лист1!C10/1000</f>
        <v>1.9413</v>
      </c>
      <c r="D11" s="6">
        <v>0.9</v>
      </c>
      <c r="E11" s="35"/>
      <c r="F11" s="106">
        <v>2</v>
      </c>
      <c r="G11" s="114">
        <f t="shared" si="1"/>
        <v>105.55</v>
      </c>
      <c r="H11" s="114">
        <f>I11*Лист1!G10/1000</f>
        <v>126.65</v>
      </c>
      <c r="I11" s="107">
        <v>50</v>
      </c>
    </row>
    <row r="12" spans="1:16" ht="18.75" customHeight="1" thickBot="1" x14ac:dyDescent="0.4">
      <c r="A12" s="26" t="s">
        <v>105</v>
      </c>
      <c r="B12" s="114">
        <f t="shared" si="0"/>
        <v>2.08</v>
      </c>
      <c r="C12" s="114">
        <f>D12*Лист1!C11/1000</f>
        <v>2.49139</v>
      </c>
      <c r="D12" s="6">
        <v>1.21</v>
      </c>
      <c r="E12" s="35"/>
      <c r="F12" s="94" t="s">
        <v>61</v>
      </c>
      <c r="G12" s="85"/>
      <c r="H12" s="85" t="s">
        <v>50</v>
      </c>
      <c r="I12" s="93" t="s">
        <v>59</v>
      </c>
    </row>
    <row r="13" spans="1:16" ht="18.75" customHeight="1" x14ac:dyDescent="0.35">
      <c r="A13" s="26" t="s">
        <v>94</v>
      </c>
      <c r="B13" s="114">
        <f t="shared" si="0"/>
        <v>2.77</v>
      </c>
      <c r="C13" s="114">
        <f>D13*Лист1!C12/1000</f>
        <v>3.3132600000000001</v>
      </c>
      <c r="D13" s="6">
        <v>1.58</v>
      </c>
      <c r="E13" s="35"/>
      <c r="F13" s="68" t="s">
        <v>1</v>
      </c>
      <c r="G13" s="114">
        <f>CEILING(H13/1.2,0.01)</f>
        <v>179.08</v>
      </c>
      <c r="H13" s="114">
        <f>I13*Лист1!G12/1000</f>
        <v>214.893</v>
      </c>
      <c r="I13" s="107">
        <v>81</v>
      </c>
    </row>
    <row r="14" spans="1:16" ht="18.75" customHeight="1" x14ac:dyDescent="0.35">
      <c r="A14" s="26" t="s">
        <v>95</v>
      </c>
      <c r="B14" s="114">
        <f t="shared" si="0"/>
        <v>3.63</v>
      </c>
      <c r="C14" s="114">
        <f>D14*Лист1!C13/1000</f>
        <v>4.3559999999999999</v>
      </c>
      <c r="D14" s="6">
        <v>2</v>
      </c>
      <c r="E14" s="35"/>
      <c r="F14" s="69" t="s">
        <v>2</v>
      </c>
      <c r="G14" s="114">
        <f t="shared" ref="G14:G15" si="2">CEILING(H14/1.2,0.01)</f>
        <v>640</v>
      </c>
      <c r="H14" s="114">
        <f>I14*Лист1!G13/1000</f>
        <v>768</v>
      </c>
      <c r="I14" s="107">
        <v>300</v>
      </c>
      <c r="P14" t="s">
        <v>195</v>
      </c>
    </row>
    <row r="15" spans="1:16" ht="18.75" customHeight="1" thickBot="1" x14ac:dyDescent="0.4">
      <c r="A15" s="26" t="s">
        <v>96</v>
      </c>
      <c r="B15" s="114">
        <f t="shared" si="0"/>
        <v>4.37</v>
      </c>
      <c r="C15" s="114">
        <f>D15*Лист1!C14/1000</f>
        <v>5.2438100000000007</v>
      </c>
      <c r="D15" s="6">
        <v>2.4700000000000002</v>
      </c>
      <c r="E15" s="35"/>
      <c r="F15" s="70" t="s">
        <v>3</v>
      </c>
      <c r="G15" s="114">
        <f t="shared" si="2"/>
        <v>817.71</v>
      </c>
      <c r="H15" s="114">
        <f>I15*Лист1!G14/1000</f>
        <v>981.24599999999998</v>
      </c>
      <c r="I15" s="107">
        <v>383</v>
      </c>
    </row>
    <row r="16" spans="1:16" ht="18.75" customHeight="1" thickBot="1" x14ac:dyDescent="0.4">
      <c r="A16" s="26" t="s">
        <v>97</v>
      </c>
      <c r="B16" s="114">
        <f t="shared" si="0"/>
        <v>5.41</v>
      </c>
      <c r="C16" s="114">
        <f>D16*Лист1!C15/1000</f>
        <v>6.4904399999999995</v>
      </c>
      <c r="D16" s="6">
        <v>2.98</v>
      </c>
      <c r="E16" s="35"/>
      <c r="F16" s="94" t="s">
        <v>62</v>
      </c>
      <c r="G16" s="85"/>
      <c r="H16" s="85" t="s">
        <v>50</v>
      </c>
      <c r="I16" s="93" t="s">
        <v>59</v>
      </c>
    </row>
    <row r="17" spans="1:14" ht="18.75" customHeight="1" x14ac:dyDescent="0.35">
      <c r="A17" s="26" t="s">
        <v>98</v>
      </c>
      <c r="B17" s="114">
        <f t="shared" si="0"/>
        <v>6.8900000000000006</v>
      </c>
      <c r="C17" s="114">
        <f>D17*Лист1!C16/1000</f>
        <v>8.2659500000000001</v>
      </c>
      <c r="D17" s="6">
        <v>3.85</v>
      </c>
      <c r="E17" s="35"/>
      <c r="F17" s="68" t="s">
        <v>63</v>
      </c>
      <c r="G17" s="114">
        <f>CEILING(H17/1.2,0.01)</f>
        <v>39.29</v>
      </c>
      <c r="H17" s="114">
        <f>I17*Лист1!G16/1000</f>
        <v>47.137999999999998</v>
      </c>
      <c r="I17" s="16">
        <v>14</v>
      </c>
      <c r="N17" s="79"/>
    </row>
    <row r="18" spans="1:14" ht="18.75" customHeight="1" x14ac:dyDescent="0.35">
      <c r="A18" s="26" t="s">
        <v>106</v>
      </c>
      <c r="B18" s="114">
        <f t="shared" si="0"/>
        <v>8.35</v>
      </c>
      <c r="C18" s="114">
        <f>D18*Лист1!C17/1000</f>
        <v>10.01742</v>
      </c>
      <c r="D18" s="6">
        <v>4.83</v>
      </c>
      <c r="E18" s="35"/>
      <c r="F18" s="69" t="s">
        <v>12</v>
      </c>
      <c r="G18" s="114">
        <f t="shared" ref="G18:G23" si="3">CEILING(H18/1.2,0.01)</f>
        <v>34.520000000000003</v>
      </c>
      <c r="H18" s="114">
        <f>I18*Лист1!G17/1000</f>
        <v>41.414100000000005</v>
      </c>
      <c r="I18" s="17">
        <v>12.3</v>
      </c>
    </row>
    <row r="19" spans="1:14" ht="18.75" customHeight="1" thickBot="1" x14ac:dyDescent="0.4">
      <c r="A19" s="26" t="s">
        <v>99</v>
      </c>
      <c r="B19" s="114">
        <f t="shared" si="0"/>
        <v>10.870000000000001</v>
      </c>
      <c r="C19" s="114">
        <f>D19*Лист1!C18/1000</f>
        <v>13.03646</v>
      </c>
      <c r="D19" s="7">
        <v>6.31</v>
      </c>
      <c r="E19" s="35"/>
      <c r="F19" s="69" t="s">
        <v>13</v>
      </c>
      <c r="G19" s="114">
        <f t="shared" si="3"/>
        <v>47.25</v>
      </c>
      <c r="H19" s="114">
        <f>I19*Лист1!G18/1000</f>
        <v>56.695340000000002</v>
      </c>
      <c r="I19" s="17">
        <v>17.170000000000002</v>
      </c>
    </row>
    <row r="20" spans="1:14" ht="18.75" customHeight="1" thickBot="1" x14ac:dyDescent="0.4">
      <c r="A20" s="299" t="s">
        <v>57</v>
      </c>
      <c r="B20" s="300"/>
      <c r="C20" s="300"/>
      <c r="D20" s="113" t="s">
        <v>46</v>
      </c>
      <c r="E20" s="35"/>
      <c r="F20" s="69" t="s">
        <v>14</v>
      </c>
      <c r="G20" s="114">
        <f t="shared" si="3"/>
        <v>55.04</v>
      </c>
      <c r="H20" s="114">
        <f>I20*Лист1!G19/1000</f>
        <v>66.040000000000006</v>
      </c>
      <c r="I20" s="17">
        <v>20</v>
      </c>
    </row>
    <row r="21" spans="1:14" ht="18.75" customHeight="1" x14ac:dyDescent="0.35">
      <c r="A21" s="27" t="s">
        <v>101</v>
      </c>
      <c r="B21" s="114">
        <f>CEILING(C21/1.2,0.01)</f>
        <v>0.44</v>
      </c>
      <c r="C21" s="114">
        <f>D21*Лист1!C20/1000</f>
        <v>0.521034</v>
      </c>
      <c r="D21" s="48">
        <v>0.222</v>
      </c>
      <c r="E21" s="35"/>
      <c r="F21" s="69" t="s">
        <v>15</v>
      </c>
      <c r="G21" s="114">
        <f t="shared" si="3"/>
        <v>68.59</v>
      </c>
      <c r="H21" s="114">
        <f>I21*Лист1!G20/1000</f>
        <v>82.3</v>
      </c>
      <c r="I21" s="17">
        <v>25</v>
      </c>
    </row>
    <row r="22" spans="1:14" ht="18.75" customHeight="1" x14ac:dyDescent="0.35">
      <c r="A22" s="61" t="s">
        <v>100</v>
      </c>
      <c r="B22" s="114">
        <f t="shared" ref="B22:B27" si="4">CEILING(C22/1.2,0.01)</f>
        <v>0.75</v>
      </c>
      <c r="C22" s="114">
        <f>D22*Лист1!C21/1000</f>
        <v>0.89640000000000009</v>
      </c>
      <c r="D22" s="6">
        <v>0.4</v>
      </c>
      <c r="E22" s="35"/>
      <c r="F22" s="69" t="s">
        <v>16</v>
      </c>
      <c r="G22" s="114">
        <f t="shared" si="3"/>
        <v>77.89</v>
      </c>
      <c r="H22" s="114">
        <f>I22*Лист1!G21/1000</f>
        <v>93.466999999999999</v>
      </c>
      <c r="I22" s="17">
        <v>29</v>
      </c>
    </row>
    <row r="23" spans="1:14" ht="18.75" customHeight="1" thickBot="1" x14ac:dyDescent="0.4">
      <c r="A23" s="26" t="s">
        <v>102</v>
      </c>
      <c r="B23" s="114">
        <f t="shared" si="4"/>
        <v>1.21</v>
      </c>
      <c r="C23" s="114">
        <f>D23*Лист1!C22/1000</f>
        <v>1.4515199999999999</v>
      </c>
      <c r="D23" s="6">
        <v>0.63</v>
      </c>
      <c r="E23" s="35"/>
      <c r="F23" s="71" t="s">
        <v>17</v>
      </c>
      <c r="G23" s="114">
        <f t="shared" si="3"/>
        <v>137.46</v>
      </c>
      <c r="H23" s="114">
        <f>I23*Лист1!G22/1000</f>
        <v>164.95</v>
      </c>
      <c r="I23" s="40">
        <v>50</v>
      </c>
    </row>
    <row r="24" spans="1:14" ht="18.75" customHeight="1" thickBot="1" x14ac:dyDescent="0.4">
      <c r="A24" s="26" t="s">
        <v>107</v>
      </c>
      <c r="B24" s="114">
        <f t="shared" si="4"/>
        <v>1.67</v>
      </c>
      <c r="C24" s="114">
        <f>D24*Лист1!C23/1000</f>
        <v>1.9944000000000002</v>
      </c>
      <c r="D24" s="6">
        <v>0.9</v>
      </c>
      <c r="E24" s="35"/>
      <c r="F24" s="95" t="s">
        <v>64</v>
      </c>
      <c r="G24" s="177"/>
      <c r="H24" s="112" t="s">
        <v>65</v>
      </c>
      <c r="I24" s="96" t="s">
        <v>66</v>
      </c>
    </row>
    <row r="25" spans="1:14" ht="18.75" customHeight="1" x14ac:dyDescent="0.35">
      <c r="A25" s="26" t="s">
        <v>108</v>
      </c>
      <c r="B25" s="114">
        <f t="shared" si="4"/>
        <v>2.19</v>
      </c>
      <c r="C25" s="114">
        <f>D25*Лист1!C24/1000</f>
        <v>2.6220699999999999</v>
      </c>
      <c r="D25" s="6">
        <v>1.21</v>
      </c>
      <c r="E25" s="35"/>
      <c r="F25" s="72" t="s">
        <v>127</v>
      </c>
      <c r="G25" s="114">
        <f>CEILING(H25/1.2,0.01)</f>
        <v>1.4000000000000001</v>
      </c>
      <c r="H25" s="114">
        <f>I25*Лист1!G24/1000</f>
        <v>1.67343</v>
      </c>
      <c r="I25" s="62">
        <v>0.60499999999999998</v>
      </c>
      <c r="K25" s="25"/>
    </row>
    <row r="26" spans="1:14" ht="18.75" customHeight="1" x14ac:dyDescent="0.35">
      <c r="A26" s="26" t="s">
        <v>110</v>
      </c>
      <c r="B26" s="114">
        <f t="shared" si="4"/>
        <v>2.87</v>
      </c>
      <c r="C26" s="114">
        <f>D26*Лист1!C25/1000</f>
        <v>3.4412400000000001</v>
      </c>
      <c r="D26" s="6">
        <v>1.58</v>
      </c>
      <c r="E26" s="35"/>
      <c r="F26" s="69" t="s">
        <v>128</v>
      </c>
      <c r="G26" s="114">
        <f t="shared" ref="G26:G63" si="5">CEILING(H26/1.2,0.01)</f>
        <v>1.9100000000000001</v>
      </c>
      <c r="H26" s="114">
        <f>I26*Лист1!G25/1000</f>
        <v>2.2908840000000001</v>
      </c>
      <c r="I26" s="17">
        <v>0.84099999999999997</v>
      </c>
      <c r="K26" s="25"/>
    </row>
    <row r="27" spans="1:14" ht="18.75" customHeight="1" thickBot="1" x14ac:dyDescent="0.4">
      <c r="A27" s="28" t="s">
        <v>109</v>
      </c>
      <c r="B27" s="114">
        <f t="shared" si="4"/>
        <v>4.49</v>
      </c>
      <c r="C27" s="114">
        <f>D27*Лист1!C26/1000</f>
        <v>5.3796600000000003</v>
      </c>
      <c r="D27" s="41">
        <v>2.4700000000000002</v>
      </c>
      <c r="E27" s="35"/>
      <c r="F27" s="69" t="s">
        <v>129</v>
      </c>
      <c r="G27" s="114">
        <f t="shared" si="5"/>
        <v>2.46</v>
      </c>
      <c r="H27" s="114">
        <f>I27*Лист1!G26/1000</f>
        <v>2.9497999999999998</v>
      </c>
      <c r="I27" s="17">
        <v>1.075</v>
      </c>
      <c r="K27" s="25"/>
    </row>
    <row r="28" spans="1:14" ht="27" customHeight="1" thickBot="1" x14ac:dyDescent="0.4">
      <c r="A28" s="301" t="s">
        <v>205</v>
      </c>
      <c r="B28" s="302"/>
      <c r="C28" s="303"/>
      <c r="D28" s="304"/>
      <c r="E28" s="35"/>
      <c r="F28" s="69" t="s">
        <v>130</v>
      </c>
      <c r="G28" s="114">
        <f t="shared" si="5"/>
        <v>2.33</v>
      </c>
      <c r="H28" s="114">
        <f>I28*Лист1!G27/1000</f>
        <v>2.7959100000000001</v>
      </c>
      <c r="I28" s="17">
        <v>1.07</v>
      </c>
      <c r="K28" s="25"/>
    </row>
    <row r="29" spans="1:14" ht="18.75" customHeight="1" x14ac:dyDescent="0.35">
      <c r="A29" s="29" t="s">
        <v>113</v>
      </c>
      <c r="B29" s="114">
        <f>CEILING(C29/1.2,0.01)</f>
        <v>0.14000000000000001</v>
      </c>
      <c r="C29" s="114">
        <f>D29*Лист1!C28/1000</f>
        <v>0.16800000000000001</v>
      </c>
      <c r="D29" s="109">
        <v>5.6000000000000001E-2</v>
      </c>
      <c r="E29" s="35"/>
      <c r="F29" s="69" t="s">
        <v>131</v>
      </c>
      <c r="G29" s="114">
        <f t="shared" si="5"/>
        <v>3.18</v>
      </c>
      <c r="H29" s="114">
        <f>I29*Лист1!G28/1000</f>
        <v>3.8141599999999998</v>
      </c>
      <c r="I29" s="17">
        <v>1.39</v>
      </c>
      <c r="K29" s="25"/>
    </row>
    <row r="30" spans="1:14" ht="18.75" customHeight="1" x14ac:dyDescent="0.35">
      <c r="A30" s="26" t="s">
        <v>111</v>
      </c>
      <c r="B30" s="114">
        <f t="shared" ref="B30:B34" si="6">CEILING(C30/1.2,0.01)</f>
        <v>0.24</v>
      </c>
      <c r="C30" s="114">
        <f>D30*Лист1!C29/1000</f>
        <v>0.28000000000000003</v>
      </c>
      <c r="D30" s="109">
        <v>0.1</v>
      </c>
      <c r="E30" s="35"/>
      <c r="F30" s="69" t="s">
        <v>132</v>
      </c>
      <c r="G30" s="114">
        <f t="shared" si="5"/>
        <v>2.86</v>
      </c>
      <c r="H30" s="114">
        <f>I30*Лист1!G29/1000</f>
        <v>3.4230300000000002</v>
      </c>
      <c r="I30" s="17">
        <v>1.31</v>
      </c>
      <c r="K30" s="25"/>
    </row>
    <row r="31" spans="1:14" ht="18.75" customHeight="1" x14ac:dyDescent="0.35">
      <c r="A31" s="26" t="s">
        <v>112</v>
      </c>
      <c r="B31" s="114">
        <f t="shared" si="6"/>
        <v>0.36</v>
      </c>
      <c r="C31" s="114">
        <f>D31*Лист1!C30/1000</f>
        <v>0.42812</v>
      </c>
      <c r="D31" s="109">
        <v>0.154</v>
      </c>
      <c r="E31" s="35"/>
      <c r="F31" s="69" t="s">
        <v>133</v>
      </c>
      <c r="G31" s="114">
        <f t="shared" si="5"/>
        <v>3.89</v>
      </c>
      <c r="H31" s="114">
        <f>I31*Лист1!G30/1000</f>
        <v>4.6648000000000005</v>
      </c>
      <c r="I31" s="17">
        <v>1.7</v>
      </c>
      <c r="K31" s="25"/>
    </row>
    <row r="32" spans="1:14" ht="18.75" customHeight="1" x14ac:dyDescent="0.35">
      <c r="A32" s="26" t="s">
        <v>114</v>
      </c>
      <c r="B32" s="114">
        <f t="shared" si="6"/>
        <v>0.14000000000000001</v>
      </c>
      <c r="C32" s="114">
        <f>D32*Лист1!C31/1000</f>
        <v>0.16800000000000001</v>
      </c>
      <c r="D32" s="109">
        <v>5.6000000000000001E-2</v>
      </c>
      <c r="E32" s="35"/>
      <c r="F32" s="69" t="s">
        <v>134</v>
      </c>
      <c r="G32" s="114">
        <f t="shared" si="5"/>
        <v>2.88</v>
      </c>
      <c r="H32" s="114">
        <f>I32*Лист1!G31/1000</f>
        <v>3.4505400000000002</v>
      </c>
      <c r="I32" s="17">
        <v>1.31</v>
      </c>
      <c r="K32" s="25"/>
    </row>
    <row r="33" spans="1:11" ht="18.75" customHeight="1" x14ac:dyDescent="0.35">
      <c r="A33" s="26" t="s">
        <v>115</v>
      </c>
      <c r="B33" s="114">
        <f t="shared" si="6"/>
        <v>0.24</v>
      </c>
      <c r="C33" s="114">
        <f>D33*Лист1!C32/1000</f>
        <v>0.28000000000000003</v>
      </c>
      <c r="D33" s="109">
        <v>0.1</v>
      </c>
      <c r="E33" s="35"/>
      <c r="F33" s="69" t="s">
        <v>135</v>
      </c>
      <c r="G33" s="114">
        <f t="shared" si="5"/>
        <v>3.86</v>
      </c>
      <c r="H33" s="114">
        <f>I33*Лист1!G32/1000</f>
        <v>4.6307999999999998</v>
      </c>
      <c r="I33" s="17">
        <v>1.7</v>
      </c>
      <c r="K33" s="25"/>
    </row>
    <row r="34" spans="1:11" ht="18.75" customHeight="1" thickBot="1" x14ac:dyDescent="0.4">
      <c r="A34" s="28" t="s">
        <v>116</v>
      </c>
      <c r="B34" s="114">
        <f t="shared" si="6"/>
        <v>0.36</v>
      </c>
      <c r="C34" s="114">
        <f>D34*Лист1!C33/1000</f>
        <v>0.42812</v>
      </c>
      <c r="D34" s="109">
        <v>0.154</v>
      </c>
      <c r="E34" s="35"/>
      <c r="F34" s="73" t="s">
        <v>136</v>
      </c>
      <c r="G34" s="114">
        <f t="shared" si="5"/>
        <v>2.73</v>
      </c>
      <c r="H34" s="114">
        <f>I34*Лист1!G33/1000</f>
        <v>3.2742000000000004</v>
      </c>
      <c r="I34" s="17">
        <v>1.07</v>
      </c>
      <c r="K34" s="25"/>
    </row>
    <row r="35" spans="1:11" ht="18.75" customHeight="1" x14ac:dyDescent="0.35">
      <c r="A35" s="305" t="s">
        <v>20</v>
      </c>
      <c r="B35" s="306"/>
      <c r="C35" s="307"/>
      <c r="D35" s="308"/>
      <c r="E35" s="35"/>
      <c r="F35" s="69" t="s">
        <v>137</v>
      </c>
      <c r="G35" s="114">
        <f t="shared" si="5"/>
        <v>4.26</v>
      </c>
      <c r="H35" s="114">
        <f>I35*Лист1!G34/1000</f>
        <v>5.1038399999999999</v>
      </c>
      <c r="I35" s="17">
        <v>1.86</v>
      </c>
      <c r="K35" s="25"/>
    </row>
    <row r="36" spans="1:11" ht="18.75" customHeight="1" x14ac:dyDescent="0.35">
      <c r="A36" s="26" t="s">
        <v>122</v>
      </c>
      <c r="B36" s="114">
        <f>CEILING(C36/1.2,0.01)</f>
        <v>2.98</v>
      </c>
      <c r="C36" s="114">
        <f>D36*Лист1!C35/1000</f>
        <v>3.5750400000000004</v>
      </c>
      <c r="D36" s="108">
        <v>1.1200000000000001</v>
      </c>
      <c r="E36" s="35"/>
      <c r="F36" s="69" t="s">
        <v>138</v>
      </c>
      <c r="G36" s="114">
        <f t="shared" si="5"/>
        <v>4.08</v>
      </c>
      <c r="H36" s="114">
        <f>I36*Лист1!G35/1000</f>
        <v>4.8843199999999998</v>
      </c>
      <c r="I36" s="17">
        <v>1.78</v>
      </c>
      <c r="K36" s="25"/>
    </row>
    <row r="37" spans="1:11" ht="18.75" customHeight="1" x14ac:dyDescent="0.35">
      <c r="A37" s="26" t="s">
        <v>121</v>
      </c>
      <c r="B37" s="114">
        <f t="shared" ref="B37:B48" si="7">CEILING(C37/1.2,0.01)</f>
        <v>3.89</v>
      </c>
      <c r="C37" s="114">
        <f>D37*Лист1!C36/1000</f>
        <v>4.6603199999999996</v>
      </c>
      <c r="D37" s="108">
        <v>1.46</v>
      </c>
      <c r="E37" s="35"/>
      <c r="F37" s="69" t="s">
        <v>139</v>
      </c>
      <c r="G37" s="114">
        <f t="shared" si="5"/>
        <v>5.33</v>
      </c>
      <c r="H37" s="114">
        <f>I37*Лист1!G36/1000</f>
        <v>6.3935200000000005</v>
      </c>
      <c r="I37" s="17">
        <v>2.33</v>
      </c>
      <c r="K37" s="67"/>
    </row>
    <row r="38" spans="1:11" ht="18.75" customHeight="1" x14ac:dyDescent="0.35">
      <c r="A38" s="26" t="s">
        <v>214</v>
      </c>
      <c r="B38" s="114">
        <f t="shared" si="7"/>
        <v>3.89</v>
      </c>
      <c r="C38" s="114">
        <f>D38*Лист1!C37/1000</f>
        <v>4.6603199999999996</v>
      </c>
      <c r="D38" s="108">
        <v>1.46</v>
      </c>
      <c r="E38" s="35"/>
      <c r="F38" s="69" t="s">
        <v>140</v>
      </c>
      <c r="G38" s="114">
        <f t="shared" si="5"/>
        <v>7.26</v>
      </c>
      <c r="H38" s="114">
        <f>I38*Лист1!G37/1000</f>
        <v>8.7057599999999997</v>
      </c>
      <c r="I38" s="17">
        <v>3.36</v>
      </c>
      <c r="K38" s="25"/>
    </row>
    <row r="39" spans="1:11" ht="18.75" customHeight="1" x14ac:dyDescent="0.35">
      <c r="A39" s="26" t="s">
        <v>120</v>
      </c>
      <c r="B39" s="114">
        <f t="shared" si="7"/>
        <v>5.0600000000000005</v>
      </c>
      <c r="C39" s="114">
        <f>D39*Лист1!C38/1000</f>
        <v>6.0604299999999993</v>
      </c>
      <c r="D39" s="108">
        <v>1.91</v>
      </c>
      <c r="E39" s="35"/>
      <c r="F39" s="69" t="s">
        <v>141</v>
      </c>
      <c r="G39" s="114">
        <f t="shared" si="5"/>
        <v>4.97</v>
      </c>
      <c r="H39" s="114">
        <f>I39*Лист1!G38/1000</f>
        <v>5.9544799999999993</v>
      </c>
      <c r="I39" s="17">
        <v>2.17</v>
      </c>
      <c r="K39" s="25"/>
    </row>
    <row r="40" spans="1:11" ht="18.75" customHeight="1" x14ac:dyDescent="0.35">
      <c r="A40" s="26" t="s">
        <v>119</v>
      </c>
      <c r="B40" s="114">
        <f t="shared" si="7"/>
        <v>5.69</v>
      </c>
      <c r="C40" s="114">
        <f>D40*Лист1!C39/1000</f>
        <v>6.8166000000000002</v>
      </c>
      <c r="D40" s="108">
        <v>2.1</v>
      </c>
      <c r="E40" s="35"/>
      <c r="F40" s="69" t="s">
        <v>142</v>
      </c>
      <c r="G40" s="114">
        <f t="shared" si="5"/>
        <v>6.7700000000000005</v>
      </c>
      <c r="H40" s="114">
        <f>I40*Лист1!G39/1000</f>
        <v>8.1222399999999997</v>
      </c>
      <c r="I40" s="17">
        <v>2.96</v>
      </c>
      <c r="K40" s="67"/>
    </row>
    <row r="41" spans="1:11" ht="18.75" customHeight="1" x14ac:dyDescent="0.35">
      <c r="A41" s="26" t="s">
        <v>118</v>
      </c>
      <c r="B41" s="114">
        <f t="shared" si="7"/>
        <v>5.82</v>
      </c>
      <c r="C41" s="114">
        <f>D41*Лист1!C40/1000</f>
        <v>6.9744399999999995</v>
      </c>
      <c r="D41" s="108">
        <v>2.42</v>
      </c>
      <c r="E41" s="35"/>
      <c r="F41" s="69" t="s">
        <v>143</v>
      </c>
      <c r="G41" s="114">
        <f t="shared" si="5"/>
        <v>9.31</v>
      </c>
      <c r="H41" s="114">
        <f>I41*Лист1!G40/1000</f>
        <v>11.167209999999999</v>
      </c>
      <c r="I41" s="17">
        <v>4.3099999999999996</v>
      </c>
      <c r="K41" s="67"/>
    </row>
    <row r="42" spans="1:11" ht="18.75" customHeight="1" x14ac:dyDescent="0.35">
      <c r="A42" s="26" t="s">
        <v>117</v>
      </c>
      <c r="B42" s="114">
        <f t="shared" si="7"/>
        <v>6.66</v>
      </c>
      <c r="C42" s="114">
        <f>D42*Лист1!C41/1000</f>
        <v>7.9909999999999988</v>
      </c>
      <c r="D42" s="108">
        <v>3.05</v>
      </c>
      <c r="E42" s="35"/>
      <c r="F42" s="69" t="s">
        <v>144</v>
      </c>
      <c r="G42" s="114">
        <f t="shared" si="5"/>
        <v>12.01</v>
      </c>
      <c r="H42" s="114">
        <f>I42*Лист1!G41/1000</f>
        <v>14.405959999999999</v>
      </c>
      <c r="I42" s="17">
        <v>5.56</v>
      </c>
      <c r="J42" s="115"/>
      <c r="K42" s="67"/>
    </row>
    <row r="43" spans="1:11" ht="18.75" customHeight="1" x14ac:dyDescent="0.35">
      <c r="A43" s="26" t="s">
        <v>124</v>
      </c>
      <c r="B43" s="114">
        <f t="shared" si="7"/>
        <v>8.2900000000000009</v>
      </c>
      <c r="C43" s="114">
        <f>D43*Лист1!C42/1000</f>
        <v>9.9377199999999988</v>
      </c>
      <c r="D43" s="108">
        <v>3.77</v>
      </c>
      <c r="E43" s="35"/>
      <c r="F43" s="69" t="s">
        <v>145</v>
      </c>
      <c r="G43" s="114">
        <f t="shared" si="5"/>
        <v>6.0600000000000005</v>
      </c>
      <c r="H43" s="114">
        <f>I43*Лист1!G42/1000</f>
        <v>7.2715999999999994</v>
      </c>
      <c r="I43" s="17">
        <v>2.65</v>
      </c>
      <c r="K43" s="25"/>
    </row>
    <row r="44" spans="1:11" ht="18.75" customHeight="1" x14ac:dyDescent="0.35">
      <c r="A44" s="26" t="s">
        <v>123</v>
      </c>
      <c r="B44" s="114">
        <f t="shared" si="7"/>
        <v>11.01</v>
      </c>
      <c r="C44" s="114">
        <f>D44*Лист1!C43/1000</f>
        <v>13.208259999999999</v>
      </c>
      <c r="D44" s="109">
        <v>4.8099999999999996</v>
      </c>
      <c r="E44" s="35"/>
      <c r="F44" s="69" t="s">
        <v>146</v>
      </c>
      <c r="G44" s="114">
        <f t="shared" si="5"/>
        <v>4.9000000000000004</v>
      </c>
      <c r="H44" s="114">
        <f>I44*Лист1!G43/1000</f>
        <v>5.8792499999999999</v>
      </c>
      <c r="I44" s="17">
        <v>2.25</v>
      </c>
      <c r="K44" s="25"/>
    </row>
    <row r="45" spans="1:11" ht="18.75" customHeight="1" x14ac:dyDescent="0.35">
      <c r="A45" s="26" t="s">
        <v>125</v>
      </c>
      <c r="B45" s="114">
        <f t="shared" si="7"/>
        <v>14.02</v>
      </c>
      <c r="C45" s="114">
        <f>D45*Лист1!C44/1000</f>
        <v>16.82</v>
      </c>
      <c r="D45" s="109">
        <v>5.8</v>
      </c>
      <c r="E45" s="35"/>
      <c r="F45" s="71" t="s">
        <v>147</v>
      </c>
      <c r="G45" s="114">
        <f t="shared" si="5"/>
        <v>6.7700000000000005</v>
      </c>
      <c r="H45" s="114">
        <f>I45*Лист1!G44/1000</f>
        <v>8.1222399999999997</v>
      </c>
      <c r="I45" s="17">
        <v>2.96</v>
      </c>
      <c r="K45" s="67"/>
    </row>
    <row r="46" spans="1:11" ht="18.75" customHeight="1" x14ac:dyDescent="0.35">
      <c r="A46" s="26" t="s">
        <v>196</v>
      </c>
      <c r="B46" s="114">
        <f t="shared" si="7"/>
        <v>15.13</v>
      </c>
      <c r="C46" s="114">
        <f>D46*Лист1!C45/1000</f>
        <v>18.155149999999999</v>
      </c>
      <c r="D46" s="109">
        <v>6.89</v>
      </c>
      <c r="E46" s="35"/>
      <c r="F46" s="69" t="s">
        <v>148</v>
      </c>
      <c r="G46" s="114">
        <f t="shared" si="5"/>
        <v>9.2900000000000009</v>
      </c>
      <c r="H46" s="114">
        <f>I46*Лист1!G45/1000</f>
        <v>11.141299999999999</v>
      </c>
      <c r="I46" s="17">
        <v>4.3</v>
      </c>
      <c r="K46" s="25"/>
    </row>
    <row r="47" spans="1:11" ht="18.75" customHeight="1" x14ac:dyDescent="0.35">
      <c r="A47" s="26" t="s">
        <v>209</v>
      </c>
      <c r="B47" s="114">
        <f t="shared" si="7"/>
        <v>23.3</v>
      </c>
      <c r="C47" s="114">
        <f>D47*Лист1!C46/1000</f>
        <v>27.956</v>
      </c>
      <c r="D47" s="109">
        <v>9.64</v>
      </c>
      <c r="E47" s="35"/>
      <c r="F47" s="69" t="s">
        <v>149</v>
      </c>
      <c r="G47" s="114">
        <f t="shared" si="5"/>
        <v>12.01</v>
      </c>
      <c r="H47" s="114">
        <f>I47*Лист1!G46/1000</f>
        <v>14.405959999999999</v>
      </c>
      <c r="I47" s="17">
        <v>5.56</v>
      </c>
      <c r="K47" s="25"/>
    </row>
    <row r="48" spans="1:11" ht="18.75" customHeight="1" x14ac:dyDescent="0.35">
      <c r="A48" s="26" t="s">
        <v>126</v>
      </c>
      <c r="B48" s="114">
        <f t="shared" si="7"/>
        <v>23.44</v>
      </c>
      <c r="C48" s="114">
        <f>D48*Лист1!C47/1000</f>
        <v>28.119629999999997</v>
      </c>
      <c r="D48" s="109">
        <v>9.8699999999999992</v>
      </c>
      <c r="E48" s="35"/>
      <c r="F48" s="69" t="s">
        <v>150</v>
      </c>
      <c r="G48" s="114">
        <f t="shared" si="5"/>
        <v>8.2100000000000009</v>
      </c>
      <c r="H48" s="114">
        <f>I48*Лист1!G47/1000</f>
        <v>9.8509599999999988</v>
      </c>
      <c r="I48" s="17">
        <v>3.59</v>
      </c>
      <c r="K48" s="67"/>
    </row>
    <row r="49" spans="1:13" ht="18.75" customHeight="1" thickBot="1" x14ac:dyDescent="0.4">
      <c r="A49" s="280" t="s">
        <v>56</v>
      </c>
      <c r="B49" s="281"/>
      <c r="C49" s="282"/>
      <c r="D49" s="283"/>
      <c r="E49" s="35"/>
      <c r="F49" s="69" t="s">
        <v>151</v>
      </c>
      <c r="G49" s="114">
        <f t="shared" si="5"/>
        <v>11.34</v>
      </c>
      <c r="H49" s="114">
        <f>I49*Лист1!G48/1000</f>
        <v>13.60275</v>
      </c>
      <c r="I49" s="17">
        <v>5.25</v>
      </c>
      <c r="K49" s="67"/>
    </row>
    <row r="50" spans="1:13" ht="18.75" customHeight="1" thickBot="1" x14ac:dyDescent="0.4">
      <c r="A50" s="59" t="s">
        <v>39</v>
      </c>
      <c r="B50" s="114">
        <f>CEILING(C50/1.2,0.01)</f>
        <v>3.5500000000000003</v>
      </c>
      <c r="C50" s="114">
        <f>D50*Лист1!C49</f>
        <v>4.25</v>
      </c>
      <c r="D50" s="13">
        <v>1</v>
      </c>
      <c r="E50" s="35"/>
      <c r="F50" s="69" t="s">
        <v>212</v>
      </c>
      <c r="G50" s="114">
        <f t="shared" si="5"/>
        <v>14.73</v>
      </c>
      <c r="H50" s="114">
        <f>I50*Лист1!G49/1000</f>
        <v>17.67062</v>
      </c>
      <c r="I50" s="17">
        <v>6.82</v>
      </c>
      <c r="J50" s="115"/>
      <c r="K50" s="67"/>
    </row>
    <row r="51" spans="1:13" ht="18.75" customHeight="1" x14ac:dyDescent="0.35">
      <c r="A51" s="37" t="s">
        <v>75</v>
      </c>
      <c r="B51" s="114">
        <f t="shared" ref="B51:B65" si="8">CEILING(C51/1.2,0.01)</f>
        <v>2.25</v>
      </c>
      <c r="C51" s="114">
        <f>D51*Лист1!C50</f>
        <v>2.7</v>
      </c>
      <c r="D51" s="14">
        <v>1</v>
      </c>
      <c r="E51" s="35"/>
      <c r="F51" s="69" t="s">
        <v>152</v>
      </c>
      <c r="G51" s="114">
        <f t="shared" si="5"/>
        <v>8.2100000000000009</v>
      </c>
      <c r="H51" s="114">
        <f>I51*Лист1!G50/1000</f>
        <v>9.8509599999999988</v>
      </c>
      <c r="I51" s="17">
        <v>3.59</v>
      </c>
      <c r="J51" s="25"/>
      <c r="K51" s="25"/>
    </row>
    <row r="52" spans="1:13" ht="18.75" customHeight="1" x14ac:dyDescent="0.35">
      <c r="A52" s="38" t="s">
        <v>21</v>
      </c>
      <c r="B52" s="114">
        <f t="shared" si="8"/>
        <v>2.25</v>
      </c>
      <c r="C52" s="114">
        <f>D52*Лист1!C51</f>
        <v>2.7</v>
      </c>
      <c r="D52" s="14">
        <v>1</v>
      </c>
      <c r="E52" s="35"/>
      <c r="F52" s="69" t="s">
        <v>153</v>
      </c>
      <c r="G52" s="114">
        <f t="shared" si="5"/>
        <v>11.34</v>
      </c>
      <c r="H52" s="114">
        <f>I52*Лист1!G51/1000</f>
        <v>13.60275</v>
      </c>
      <c r="I52" s="17">
        <v>5.25</v>
      </c>
      <c r="K52" s="25"/>
    </row>
    <row r="53" spans="1:13" ht="18.75" customHeight="1" x14ac:dyDescent="0.35">
      <c r="A53" s="38" t="s">
        <v>22</v>
      </c>
      <c r="B53" s="114">
        <f t="shared" si="8"/>
        <v>1.75</v>
      </c>
      <c r="C53" s="114">
        <f>D53*Лист1!C52</f>
        <v>2.1</v>
      </c>
      <c r="D53" s="14">
        <v>1</v>
      </c>
      <c r="E53" s="35"/>
      <c r="F53" s="74" t="s">
        <v>154</v>
      </c>
      <c r="G53" s="114">
        <f t="shared" si="5"/>
        <v>11.07</v>
      </c>
      <c r="H53" s="114">
        <f>I53*Лист1!G52/1000</f>
        <v>13.280959999999999</v>
      </c>
      <c r="I53" s="17">
        <v>4.84</v>
      </c>
      <c r="K53" s="25"/>
    </row>
    <row r="54" spans="1:13" ht="18.75" customHeight="1" x14ac:dyDescent="0.35">
      <c r="A54" s="38" t="s">
        <v>23</v>
      </c>
      <c r="B54" s="114">
        <f t="shared" si="8"/>
        <v>1.5</v>
      </c>
      <c r="C54" s="114">
        <f>D54*Лист1!C53</f>
        <v>1.8</v>
      </c>
      <c r="D54" s="14">
        <v>1</v>
      </c>
      <c r="E54" s="35"/>
      <c r="F54" s="74" t="s">
        <v>155</v>
      </c>
      <c r="G54" s="114">
        <f t="shared" si="5"/>
        <v>15.26</v>
      </c>
      <c r="H54" s="114">
        <f>I54*Лист1!G53/1000</f>
        <v>18.309840000000001</v>
      </c>
      <c r="I54" s="17">
        <v>7.13</v>
      </c>
      <c r="K54" s="25"/>
    </row>
    <row r="55" spans="1:13" ht="18.75" customHeight="1" x14ac:dyDescent="0.35">
      <c r="A55" s="38" t="s">
        <v>24</v>
      </c>
      <c r="B55" s="114">
        <f t="shared" si="8"/>
        <v>6.68</v>
      </c>
      <c r="C55" s="114">
        <f>D55*Лист1!C54</f>
        <v>8.01</v>
      </c>
      <c r="D55" s="14">
        <v>1</v>
      </c>
      <c r="E55" s="35"/>
      <c r="F55" s="69" t="s">
        <v>156</v>
      </c>
      <c r="G55" s="114">
        <f t="shared" si="5"/>
        <v>19.97</v>
      </c>
      <c r="H55" s="114">
        <f>I55*Лист1!G54/1000</f>
        <v>23.959439999999997</v>
      </c>
      <c r="I55" s="17">
        <v>9.33</v>
      </c>
      <c r="K55" s="25"/>
    </row>
    <row r="56" spans="1:13" ht="18.75" customHeight="1" x14ac:dyDescent="0.35">
      <c r="A56" s="38" t="s">
        <v>25</v>
      </c>
      <c r="B56" s="114">
        <f t="shared" si="8"/>
        <v>4.25</v>
      </c>
      <c r="C56" s="114">
        <f>D56*Лист1!C55</f>
        <v>5.0999999999999996</v>
      </c>
      <c r="D56" s="14">
        <v>1</v>
      </c>
      <c r="E56" s="35"/>
      <c r="F56" s="69" t="s">
        <v>157</v>
      </c>
      <c r="G56" s="114">
        <f t="shared" si="5"/>
        <v>14.15</v>
      </c>
      <c r="H56" s="114">
        <f>I56*Лист1!G55/1000</f>
        <v>16.96968</v>
      </c>
      <c r="I56" s="17">
        <v>6.66</v>
      </c>
      <c r="J56" s="115"/>
      <c r="K56" s="25"/>
    </row>
    <row r="57" spans="1:13" ht="18.75" customHeight="1" x14ac:dyDescent="0.35">
      <c r="A57" s="38" t="s">
        <v>26</v>
      </c>
      <c r="B57" s="114">
        <f t="shared" si="8"/>
        <v>3.3200000000000003</v>
      </c>
      <c r="C57" s="114">
        <f>D57*Лист1!C56</f>
        <v>3.98</v>
      </c>
      <c r="D57" s="14">
        <v>1</v>
      </c>
      <c r="E57" s="35"/>
      <c r="F57" s="69" t="s">
        <v>213</v>
      </c>
      <c r="G57" s="114">
        <f t="shared" si="5"/>
        <v>18.13</v>
      </c>
      <c r="H57" s="114">
        <f>I57*Лист1!G56/1000</f>
        <v>21.75488</v>
      </c>
      <c r="I57" s="17">
        <v>8.9600000000000009</v>
      </c>
      <c r="K57" s="67"/>
      <c r="M57" s="50"/>
    </row>
    <row r="58" spans="1:13" ht="18.75" customHeight="1" x14ac:dyDescent="0.45">
      <c r="A58" s="38" t="s">
        <v>27</v>
      </c>
      <c r="B58" s="114">
        <f t="shared" si="8"/>
        <v>2.4700000000000002</v>
      </c>
      <c r="C58" s="114">
        <f>D58*Лист1!C57</f>
        <v>2.96</v>
      </c>
      <c r="D58" s="14">
        <v>1</v>
      </c>
      <c r="E58" s="35"/>
      <c r="F58" s="69" t="s">
        <v>210</v>
      </c>
      <c r="G58" s="114">
        <f t="shared" si="5"/>
        <v>19.670000000000002</v>
      </c>
      <c r="H58" s="114">
        <f>I58*Лист1!G57/1000</f>
        <v>23.600640000000002</v>
      </c>
      <c r="I58" s="17">
        <v>8.9600000000000009</v>
      </c>
      <c r="K58" s="66"/>
    </row>
    <row r="59" spans="1:13" ht="18.75" customHeight="1" x14ac:dyDescent="0.45">
      <c r="A59" s="38" t="s">
        <v>28</v>
      </c>
      <c r="B59" s="114">
        <f t="shared" si="8"/>
        <v>15.3</v>
      </c>
      <c r="C59" s="114">
        <f>D59*Лист1!C58</f>
        <v>18.36</v>
      </c>
      <c r="D59" s="14">
        <v>1</v>
      </c>
      <c r="E59" s="35"/>
      <c r="F59" s="69" t="s">
        <v>158</v>
      </c>
      <c r="G59" s="114">
        <f t="shared" si="5"/>
        <v>25.75</v>
      </c>
      <c r="H59" s="114">
        <f>I59*Лист1!G58/1000</f>
        <v>30.896819999999998</v>
      </c>
      <c r="I59" s="17">
        <v>11.73</v>
      </c>
      <c r="K59" s="66"/>
    </row>
    <row r="60" spans="1:13" ht="18.75" customHeight="1" thickBot="1" x14ac:dyDescent="0.4">
      <c r="A60" s="38" t="s">
        <v>29</v>
      </c>
      <c r="B60" s="114">
        <f t="shared" si="8"/>
        <v>6.93</v>
      </c>
      <c r="C60" s="114">
        <f>D60*Лист1!C59</f>
        <v>8.31</v>
      </c>
      <c r="D60" s="14">
        <v>1</v>
      </c>
      <c r="E60" s="35"/>
      <c r="F60" s="69" t="s">
        <v>192</v>
      </c>
      <c r="G60" s="114">
        <f t="shared" si="5"/>
        <v>31.63</v>
      </c>
      <c r="H60" s="114">
        <f>I60*Лист1!G59/1000</f>
        <v>37.955940000000005</v>
      </c>
      <c r="I60" s="18">
        <v>14.41</v>
      </c>
      <c r="K60" s="67"/>
    </row>
    <row r="61" spans="1:13" ht="18.75" customHeight="1" thickBot="1" x14ac:dyDescent="0.4">
      <c r="A61" s="38" t="s">
        <v>30</v>
      </c>
      <c r="B61" s="114">
        <f t="shared" si="8"/>
        <v>5.1000000000000005</v>
      </c>
      <c r="C61" s="114">
        <f>D61*Лист1!C60</f>
        <v>6.12</v>
      </c>
      <c r="D61" s="14">
        <v>1</v>
      </c>
      <c r="E61" s="35"/>
      <c r="F61" s="69" t="s">
        <v>194</v>
      </c>
      <c r="G61" s="114">
        <f t="shared" si="5"/>
        <v>25.75</v>
      </c>
      <c r="H61" s="114">
        <f>I61*Лист1!G60/1000</f>
        <v>30.896819999999998</v>
      </c>
      <c r="I61" s="18">
        <v>11.73</v>
      </c>
      <c r="K61" s="67"/>
      <c r="M61" s="50"/>
    </row>
    <row r="62" spans="1:13" ht="18.75" customHeight="1" x14ac:dyDescent="0.35">
      <c r="A62" s="38" t="s">
        <v>31</v>
      </c>
      <c r="B62" s="114">
        <f t="shared" si="8"/>
        <v>4.25</v>
      </c>
      <c r="C62" s="114">
        <f>D62*Лист1!C61</f>
        <v>5.0999999999999996</v>
      </c>
      <c r="D62" s="14">
        <v>1</v>
      </c>
      <c r="E62" s="35"/>
      <c r="F62" s="69" t="s">
        <v>193</v>
      </c>
      <c r="G62" s="114">
        <f t="shared" si="5"/>
        <v>26.900000000000002</v>
      </c>
      <c r="H62" s="114">
        <f>I62*Лист1!G61/1000</f>
        <v>32.270679999999999</v>
      </c>
      <c r="I62" s="17">
        <v>10.84</v>
      </c>
      <c r="K62" s="67"/>
    </row>
    <row r="63" spans="1:13" ht="18.75" customHeight="1" thickBot="1" x14ac:dyDescent="0.4">
      <c r="A63" s="38" t="s">
        <v>32</v>
      </c>
      <c r="B63" s="114">
        <f t="shared" si="8"/>
        <v>8.85</v>
      </c>
      <c r="C63" s="114">
        <f>D63*Лист1!C62</f>
        <v>10.61</v>
      </c>
      <c r="D63" s="14">
        <v>1</v>
      </c>
      <c r="E63" s="35"/>
      <c r="F63" s="69" t="s">
        <v>159</v>
      </c>
      <c r="G63" s="114">
        <f t="shared" si="5"/>
        <v>32.520000000000003</v>
      </c>
      <c r="H63" s="114">
        <f>I63*Лист1!G62/1000</f>
        <v>39.017650000000003</v>
      </c>
      <c r="I63" s="17">
        <v>14.35</v>
      </c>
      <c r="K63" s="67"/>
    </row>
    <row r="64" spans="1:13" ht="18.75" customHeight="1" thickBot="1" x14ac:dyDescent="0.4">
      <c r="A64" s="38" t="s">
        <v>33</v>
      </c>
      <c r="B64" s="114">
        <f t="shared" si="8"/>
        <v>12.67</v>
      </c>
      <c r="C64" s="114">
        <f>D64*Лист1!C63</f>
        <v>15.2</v>
      </c>
      <c r="D64" s="14">
        <v>1</v>
      </c>
      <c r="E64" s="35"/>
      <c r="F64" s="97" t="s">
        <v>67</v>
      </c>
      <c r="G64" s="98"/>
      <c r="H64" s="98" t="s">
        <v>65</v>
      </c>
      <c r="I64" s="99" t="s">
        <v>66</v>
      </c>
    </row>
    <row r="65" spans="1:11" ht="18.75" customHeight="1" x14ac:dyDescent="0.35">
      <c r="A65" s="38" t="s">
        <v>34</v>
      </c>
      <c r="B65" s="114">
        <f t="shared" si="8"/>
        <v>6.6400000000000006</v>
      </c>
      <c r="C65" s="114">
        <f>D65*Лист1!C64</f>
        <v>7.96</v>
      </c>
      <c r="D65" s="14">
        <v>1</v>
      </c>
      <c r="E65" s="35"/>
      <c r="F65" s="72" t="s">
        <v>160</v>
      </c>
      <c r="G65" s="114">
        <f>CEILING(H65/1.2,0.01)</f>
        <v>3.09</v>
      </c>
      <c r="H65" s="114">
        <f>I65*Лист1!G64/1000</f>
        <v>3.7030400000000001</v>
      </c>
      <c r="I65" s="62">
        <v>1.28</v>
      </c>
    </row>
    <row r="66" spans="1:11" ht="18.75" customHeight="1" x14ac:dyDescent="0.35">
      <c r="A66" s="64" t="s">
        <v>35</v>
      </c>
      <c r="B66" s="187"/>
      <c r="C66" s="60" t="s">
        <v>0</v>
      </c>
      <c r="D66" s="65">
        <v>1</v>
      </c>
      <c r="E66" s="35"/>
      <c r="F66" s="69" t="s">
        <v>161</v>
      </c>
      <c r="G66" s="114">
        <f t="shared" ref="G66:G73" si="9">CEILING(H66/1.2,0.01)</f>
        <v>3.86</v>
      </c>
      <c r="H66" s="114">
        <f>I66*Лист1!G65/1000</f>
        <v>4.6230999999999991</v>
      </c>
      <c r="I66" s="17">
        <v>1.66</v>
      </c>
    </row>
    <row r="67" spans="1:11" ht="18.75" customHeight="1" x14ac:dyDescent="0.4">
      <c r="A67" s="293" t="s">
        <v>197</v>
      </c>
      <c r="B67" s="294"/>
      <c r="C67" s="295"/>
      <c r="D67" s="83" t="s">
        <v>202</v>
      </c>
      <c r="E67" s="35"/>
      <c r="F67" s="69" t="s">
        <v>162</v>
      </c>
      <c r="G67" s="114">
        <f t="shared" si="9"/>
        <v>4.53</v>
      </c>
      <c r="H67" s="114">
        <f>I67*Лист1!G66/1000</f>
        <v>5.4335600000000008</v>
      </c>
      <c r="I67" s="17">
        <v>2.12</v>
      </c>
    </row>
    <row r="68" spans="1:11" ht="29.45" customHeight="1" x14ac:dyDescent="0.4">
      <c r="A68" s="296" t="s">
        <v>199</v>
      </c>
      <c r="B68" s="297"/>
      <c r="C68" s="298"/>
      <c r="D68" s="105">
        <v>30</v>
      </c>
      <c r="E68" s="35"/>
      <c r="F68" s="69" t="s">
        <v>163</v>
      </c>
      <c r="G68" s="114">
        <f t="shared" si="9"/>
        <v>5.84</v>
      </c>
      <c r="H68" s="114">
        <f>I68*Лист1!G67/1000</f>
        <v>6.9969899999999994</v>
      </c>
      <c r="I68" s="17">
        <v>2.73</v>
      </c>
    </row>
    <row r="69" spans="1:11" ht="28.9" customHeight="1" x14ac:dyDescent="0.4">
      <c r="A69" s="296" t="s">
        <v>198</v>
      </c>
      <c r="B69" s="297"/>
      <c r="C69" s="298"/>
      <c r="D69" s="105">
        <v>40</v>
      </c>
      <c r="E69" s="35"/>
      <c r="F69" s="69" t="s">
        <v>164</v>
      </c>
      <c r="G69" s="114">
        <f t="shared" si="9"/>
        <v>6.6000000000000005</v>
      </c>
      <c r="H69" s="114">
        <f>I69*Лист1!G68/1000</f>
        <v>7.91967</v>
      </c>
      <c r="I69" s="17">
        <v>3.09</v>
      </c>
    </row>
    <row r="70" spans="1:11" ht="25.15" customHeight="1" x14ac:dyDescent="0.4">
      <c r="A70" s="296" t="s">
        <v>200</v>
      </c>
      <c r="B70" s="297"/>
      <c r="C70" s="298"/>
      <c r="D70" s="105">
        <v>50</v>
      </c>
      <c r="E70" s="35"/>
      <c r="F70" s="69" t="s">
        <v>165</v>
      </c>
      <c r="G70" s="114">
        <f t="shared" si="9"/>
        <v>7.12</v>
      </c>
      <c r="H70" s="114">
        <f>I70*Лист1!G69/1000</f>
        <v>8.534790000000001</v>
      </c>
      <c r="I70" s="17">
        <v>3.33</v>
      </c>
    </row>
    <row r="71" spans="1:11" ht="18.75" customHeight="1" thickBot="1" x14ac:dyDescent="0.4">
      <c r="A71" s="80" t="s">
        <v>76</v>
      </c>
      <c r="B71" s="81"/>
      <c r="C71" s="81" t="s">
        <v>49</v>
      </c>
      <c r="D71" s="82"/>
      <c r="E71" s="35"/>
      <c r="F71" s="69" t="s">
        <v>166</v>
      </c>
      <c r="G71" s="114">
        <f t="shared" si="9"/>
        <v>8.2100000000000009</v>
      </c>
      <c r="H71" s="114">
        <f>I71*Лист1!G70/1000</f>
        <v>9.84192</v>
      </c>
      <c r="I71" s="17">
        <v>3.84</v>
      </c>
    </row>
    <row r="72" spans="1:11" ht="18.75" customHeight="1" thickBot="1" x14ac:dyDescent="0.4">
      <c r="A72" s="23" t="s">
        <v>38</v>
      </c>
      <c r="B72" s="175"/>
      <c r="C72" s="51">
        <f>D72*Лист1!C71</f>
        <v>3</v>
      </c>
      <c r="D72" s="15">
        <v>1</v>
      </c>
      <c r="E72" s="35"/>
      <c r="F72" s="69" t="s">
        <v>167</v>
      </c>
      <c r="G72" s="114">
        <f t="shared" si="9"/>
        <v>9.02</v>
      </c>
      <c r="H72" s="114">
        <f>I72*Лист1!G71/1000</f>
        <v>10.815859999999999</v>
      </c>
      <c r="I72" s="17">
        <v>4.22</v>
      </c>
      <c r="K72" s="22"/>
    </row>
    <row r="73" spans="1:11" ht="18.75" customHeight="1" thickBot="1" x14ac:dyDescent="0.4">
      <c r="A73" s="102" t="s">
        <v>55</v>
      </c>
      <c r="B73" s="103"/>
      <c r="C73" s="103" t="s">
        <v>50</v>
      </c>
      <c r="D73" s="104" t="s">
        <v>51</v>
      </c>
      <c r="E73" s="35"/>
      <c r="F73" s="69" t="s">
        <v>168</v>
      </c>
      <c r="G73" s="114">
        <f t="shared" si="9"/>
        <v>10.43</v>
      </c>
      <c r="H73" s="114">
        <f>I73*Лист1!G72/1000</f>
        <v>12.507440000000001</v>
      </c>
      <c r="I73" s="18">
        <v>4.88</v>
      </c>
    </row>
    <row r="74" spans="1:11" ht="18.75" customHeight="1" x14ac:dyDescent="0.35">
      <c r="A74" s="29" t="s">
        <v>40</v>
      </c>
      <c r="B74" s="195">
        <f>CEILING(C74/1.2,0.01)</f>
        <v>101.59</v>
      </c>
      <c r="C74" s="195">
        <f>D74*Лист1!C73/1000</f>
        <v>121.9</v>
      </c>
      <c r="D74" s="108">
        <v>50</v>
      </c>
      <c r="E74" s="35"/>
      <c r="F74" s="94" t="s">
        <v>77</v>
      </c>
      <c r="G74" s="85"/>
      <c r="H74" s="85" t="s">
        <v>65</v>
      </c>
      <c r="I74" s="93" t="s">
        <v>66</v>
      </c>
    </row>
    <row r="75" spans="1:11" ht="18.75" customHeight="1" x14ac:dyDescent="0.35">
      <c r="A75" s="26" t="s">
        <v>1</v>
      </c>
      <c r="B75" s="195">
        <f t="shared" ref="B75:B82" si="10">CEILING(C75/1.2,0.01)</f>
        <v>150.82</v>
      </c>
      <c r="C75" s="195">
        <f>D75*Лист1!C74/1000</f>
        <v>180.97499999999999</v>
      </c>
      <c r="D75" s="108">
        <v>75</v>
      </c>
      <c r="E75" s="35"/>
      <c r="F75" s="69" t="s">
        <v>177</v>
      </c>
      <c r="G75" s="114">
        <f>CEILING(H75/1.2,0.01)</f>
        <v>8.4</v>
      </c>
      <c r="H75" s="114">
        <f>I75*Лист1!G74/1000</f>
        <v>10.08</v>
      </c>
      <c r="I75" s="110">
        <v>4</v>
      </c>
    </row>
    <row r="76" spans="1:11" ht="18.75" customHeight="1" x14ac:dyDescent="0.35">
      <c r="A76" s="26" t="s">
        <v>2</v>
      </c>
      <c r="B76" s="195">
        <f t="shared" si="10"/>
        <v>561.29</v>
      </c>
      <c r="C76" s="195">
        <f>D76*Лист1!C75/1000</f>
        <v>673.54</v>
      </c>
      <c r="D76" s="108">
        <v>283</v>
      </c>
      <c r="E76" s="35"/>
      <c r="F76" s="69" t="s">
        <v>178</v>
      </c>
      <c r="G76" s="114">
        <f t="shared" ref="G76:G78" si="11">CEILING(H76/1.2,0.01)</f>
        <v>9.7100000000000009</v>
      </c>
      <c r="H76" s="114">
        <f>I76*Лист1!G75/1000</f>
        <v>11.6424</v>
      </c>
      <c r="I76" s="107">
        <v>4.62</v>
      </c>
    </row>
    <row r="77" spans="1:11" ht="18.75" customHeight="1" x14ac:dyDescent="0.35">
      <c r="A77" s="26" t="s">
        <v>3</v>
      </c>
      <c r="B77" s="195">
        <f t="shared" si="10"/>
        <v>700.12</v>
      </c>
      <c r="C77" s="195">
        <f>D77*Лист1!C76/1000</f>
        <v>840.14</v>
      </c>
      <c r="D77" s="108">
        <v>353</v>
      </c>
      <c r="E77" s="35"/>
      <c r="F77" s="69" t="s">
        <v>179</v>
      </c>
      <c r="G77" s="114">
        <f t="shared" si="11"/>
        <v>11.34</v>
      </c>
      <c r="H77" s="114">
        <f>I77*Лист1!G76/1000</f>
        <v>13.608000000000001</v>
      </c>
      <c r="I77" s="107">
        <v>5.4</v>
      </c>
    </row>
    <row r="78" spans="1:11" ht="18.75" customHeight="1" x14ac:dyDescent="0.35">
      <c r="A78" s="26" t="s">
        <v>4</v>
      </c>
      <c r="B78" s="195">
        <f t="shared" si="10"/>
        <v>840.94</v>
      </c>
      <c r="C78" s="195">
        <f>D78*Лист1!C77/1000</f>
        <v>1009.12</v>
      </c>
      <c r="D78" s="108">
        <v>424</v>
      </c>
      <c r="E78" s="35"/>
      <c r="F78" s="69" t="s">
        <v>180</v>
      </c>
      <c r="G78" s="114">
        <f t="shared" si="11"/>
        <v>13.15</v>
      </c>
      <c r="H78" s="114">
        <f>I78*Лист1!G77/1000</f>
        <v>15.775199999999998</v>
      </c>
      <c r="I78" s="107">
        <v>6.26</v>
      </c>
    </row>
    <row r="79" spans="1:11" ht="18.75" customHeight="1" x14ac:dyDescent="0.35">
      <c r="A79" s="26" t="s">
        <v>5</v>
      </c>
      <c r="B79" s="195">
        <f t="shared" si="10"/>
        <v>1120.5899999999999</v>
      </c>
      <c r="C79" s="195">
        <f>D79*Лист1!C78/1000</f>
        <v>1344.7</v>
      </c>
      <c r="D79" s="108">
        <v>565</v>
      </c>
      <c r="E79" s="35"/>
      <c r="F79" s="69" t="s">
        <v>181</v>
      </c>
      <c r="G79" s="114" t="s">
        <v>69</v>
      </c>
      <c r="H79" s="114" t="s">
        <v>69</v>
      </c>
      <c r="I79" s="111" t="s">
        <v>68</v>
      </c>
    </row>
    <row r="80" spans="1:11" ht="18.75" customHeight="1" x14ac:dyDescent="0.35">
      <c r="A80" s="26" t="s">
        <v>52</v>
      </c>
      <c r="B80" s="195">
        <f t="shared" si="10"/>
        <v>1402.22</v>
      </c>
      <c r="C80" s="195">
        <f>D80*Лист1!C79/1000</f>
        <v>1682.66</v>
      </c>
      <c r="D80" s="108">
        <v>707</v>
      </c>
      <c r="E80" s="35"/>
      <c r="F80" s="69" t="s">
        <v>182</v>
      </c>
      <c r="G80" s="114" t="s">
        <v>69</v>
      </c>
      <c r="H80" s="114" t="s">
        <v>69</v>
      </c>
      <c r="I80" s="111" t="s">
        <v>68</v>
      </c>
    </row>
    <row r="81" spans="1:10" ht="18.75" customHeight="1" x14ac:dyDescent="0.35">
      <c r="A81" s="26" t="s">
        <v>53</v>
      </c>
      <c r="B81" s="195">
        <f t="shared" si="10"/>
        <v>1681.8700000000001</v>
      </c>
      <c r="C81" s="195">
        <f>D81*Лист1!C80/1000</f>
        <v>2018.24</v>
      </c>
      <c r="D81" s="108">
        <v>848</v>
      </c>
      <c r="E81" s="35"/>
      <c r="F81" s="69" t="s">
        <v>183</v>
      </c>
      <c r="G81" s="114" t="s">
        <v>69</v>
      </c>
      <c r="H81" s="114" t="s">
        <v>69</v>
      </c>
      <c r="I81" s="111" t="s">
        <v>68</v>
      </c>
    </row>
    <row r="82" spans="1:10" ht="18.75" customHeight="1" thickBot="1" x14ac:dyDescent="0.4">
      <c r="A82" s="28" t="s">
        <v>54</v>
      </c>
      <c r="B82" s="195">
        <f t="shared" si="10"/>
        <v>4140.09</v>
      </c>
      <c r="C82" s="195">
        <f>D82*Лист1!C81/1000</f>
        <v>4968.1080000000002</v>
      </c>
      <c r="D82" s="108">
        <v>1413</v>
      </c>
      <c r="E82" s="35"/>
      <c r="F82" s="69" t="s">
        <v>184</v>
      </c>
      <c r="G82" s="114" t="s">
        <v>69</v>
      </c>
      <c r="H82" s="114" t="s">
        <v>69</v>
      </c>
      <c r="I82" s="111" t="s">
        <v>68</v>
      </c>
    </row>
    <row r="83" spans="1:10" ht="18.75" customHeight="1" thickBot="1" x14ac:dyDescent="0.4">
      <c r="A83" s="94" t="s">
        <v>70</v>
      </c>
      <c r="B83" s="85"/>
      <c r="C83" s="85" t="s">
        <v>71</v>
      </c>
      <c r="D83" s="100" t="s">
        <v>72</v>
      </c>
      <c r="E83" s="35"/>
      <c r="F83" s="69" t="s">
        <v>184</v>
      </c>
      <c r="G83" s="114" t="s">
        <v>69</v>
      </c>
      <c r="H83" s="114" t="s">
        <v>69</v>
      </c>
      <c r="I83" s="111" t="s">
        <v>68</v>
      </c>
    </row>
    <row r="84" spans="1:10" ht="17.25" customHeight="1" thickBot="1" x14ac:dyDescent="0.4">
      <c r="A84" s="29" t="s">
        <v>185</v>
      </c>
      <c r="B84" s="114">
        <f>CEILING(C84/1.2,0.01)</f>
        <v>1.6300000000000001</v>
      </c>
      <c r="C84" s="114">
        <f>D84*Лист1!C83/1000</f>
        <v>1.94415</v>
      </c>
      <c r="D84" s="12">
        <v>0.65</v>
      </c>
      <c r="E84" s="35"/>
      <c r="F84" s="94" t="s">
        <v>266</v>
      </c>
      <c r="G84" s="85"/>
      <c r="H84" s="85" t="s">
        <v>65</v>
      </c>
      <c r="I84" s="93" t="s">
        <v>66</v>
      </c>
    </row>
    <row r="85" spans="1:10" ht="17.25" customHeight="1" x14ac:dyDescent="0.35">
      <c r="A85" s="26" t="s">
        <v>186</v>
      </c>
      <c r="B85" s="114">
        <f t="shared" ref="B85:B88" si="12">CEILING(C85/1.2,0.01)</f>
        <v>1.99</v>
      </c>
      <c r="C85" s="114">
        <f>D85*Лист1!C84/1000</f>
        <v>2.38524</v>
      </c>
      <c r="D85" s="11">
        <v>0.78</v>
      </c>
      <c r="E85" s="35"/>
      <c r="F85" s="191" t="s">
        <v>169</v>
      </c>
      <c r="G85" s="114">
        <f>CEILING(H85/1.2,0.01)</f>
        <v>16.2</v>
      </c>
      <c r="H85" s="114">
        <f>I85*Лист1!G84/1000</f>
        <v>19.428699999999999</v>
      </c>
      <c r="I85" s="192">
        <v>5.9</v>
      </c>
    </row>
    <row r="86" spans="1:10" ht="17.25" customHeight="1" x14ac:dyDescent="0.35">
      <c r="A86" s="30" t="s">
        <v>187</v>
      </c>
      <c r="B86" s="114">
        <f t="shared" si="12"/>
        <v>2.48</v>
      </c>
      <c r="C86" s="114">
        <f>D86*Лист1!C85/1000</f>
        <v>2.9666399999999999</v>
      </c>
      <c r="D86" s="11">
        <v>0.94</v>
      </c>
      <c r="E86" s="35"/>
      <c r="F86" s="75" t="s">
        <v>170</v>
      </c>
      <c r="G86" s="114">
        <f t="shared" ref="G86:G93" si="13">CEILING(H86/1.2,0.01)</f>
        <v>18.490000000000002</v>
      </c>
      <c r="H86" s="114">
        <f>I86*Лист1!G85/1000</f>
        <v>22.179299999999998</v>
      </c>
      <c r="I86" s="17">
        <v>7.05</v>
      </c>
      <c r="J86" s="21"/>
    </row>
    <row r="87" spans="1:10" ht="17.25" customHeight="1" x14ac:dyDescent="0.35">
      <c r="A87" s="30" t="s">
        <v>188</v>
      </c>
      <c r="B87" s="114">
        <f t="shared" si="12"/>
        <v>2.99</v>
      </c>
      <c r="C87" s="114">
        <f>D87*Лист1!C86/1000</f>
        <v>3.58344</v>
      </c>
      <c r="D87" s="11">
        <v>1.26</v>
      </c>
      <c r="E87" s="35"/>
      <c r="F87" s="76" t="s">
        <v>171</v>
      </c>
      <c r="G87" s="114">
        <f t="shared" si="13"/>
        <v>22.5</v>
      </c>
      <c r="H87" s="114">
        <f>I87*Лист1!G86/1000</f>
        <v>26.998369999999998</v>
      </c>
      <c r="I87" s="17">
        <v>8.59</v>
      </c>
      <c r="J87" s="21"/>
    </row>
    <row r="88" spans="1:10" ht="17.25" customHeight="1" thickBot="1" x14ac:dyDescent="0.4">
      <c r="A88" s="33" t="s">
        <v>189</v>
      </c>
      <c r="B88" s="114">
        <f t="shared" si="12"/>
        <v>4.66</v>
      </c>
      <c r="C88" s="114">
        <f>D88*Лист1!C87/1000</f>
        <v>5.5899200000000002</v>
      </c>
      <c r="D88" s="34">
        <v>1.96</v>
      </c>
      <c r="E88" s="35"/>
      <c r="F88" s="76" t="s">
        <v>172</v>
      </c>
      <c r="G88" s="114">
        <f t="shared" si="13"/>
        <v>29.66</v>
      </c>
      <c r="H88" s="114">
        <f>I88*Лист1!G87/1000</f>
        <v>35.588800000000006</v>
      </c>
      <c r="I88" s="17">
        <v>10.4</v>
      </c>
      <c r="J88" s="21"/>
    </row>
    <row r="89" spans="1:10" ht="17.25" customHeight="1" thickBot="1" x14ac:dyDescent="0.4">
      <c r="A89" s="290" t="s">
        <v>78</v>
      </c>
      <c r="B89" s="291"/>
      <c r="C89" s="292"/>
      <c r="D89" s="101"/>
      <c r="E89" s="188"/>
      <c r="F89" s="76" t="s">
        <v>173</v>
      </c>
      <c r="G89" s="114">
        <f t="shared" si="13"/>
        <v>34.08</v>
      </c>
      <c r="H89" s="114">
        <f>I89*Лист1!G88/1000</f>
        <v>40.885200000000005</v>
      </c>
      <c r="I89" s="193">
        <v>12.3</v>
      </c>
    </row>
    <row r="90" spans="1:10" ht="17.25" customHeight="1" thickBot="1" x14ac:dyDescent="0.4">
      <c r="A90" s="39" t="s">
        <v>79</v>
      </c>
      <c r="B90" s="114">
        <f>CEILING(C90/1.2,0.01)</f>
        <v>6.67</v>
      </c>
      <c r="C90" s="114">
        <v>8</v>
      </c>
      <c r="D90" s="114"/>
      <c r="E90" s="189"/>
      <c r="F90" s="77" t="s">
        <v>174</v>
      </c>
      <c r="G90" s="114">
        <f t="shared" si="13"/>
        <v>40.25</v>
      </c>
      <c r="H90" s="114">
        <f>I90*Лист1!G89/1000</f>
        <v>48.294199999999996</v>
      </c>
      <c r="I90" s="17">
        <v>14.2</v>
      </c>
    </row>
    <row r="91" spans="1:10" ht="17.25" customHeight="1" thickBot="1" x14ac:dyDescent="0.4">
      <c r="A91" s="39" t="s">
        <v>80</v>
      </c>
      <c r="B91" s="114">
        <f>CEILING(C91/1.2,0.01)</f>
        <v>5.84</v>
      </c>
      <c r="C91" s="114">
        <v>7</v>
      </c>
      <c r="D91" s="114"/>
      <c r="E91" s="190"/>
      <c r="F91" s="77" t="s">
        <v>175</v>
      </c>
      <c r="G91" s="114">
        <f t="shared" si="13"/>
        <v>46.15</v>
      </c>
      <c r="H91" s="114">
        <f>I91*Лист1!G90/1000</f>
        <v>55.371100000000006</v>
      </c>
      <c r="I91" s="17">
        <v>16.3</v>
      </c>
    </row>
    <row r="92" spans="1:10" ht="19.5" customHeight="1" x14ac:dyDescent="0.35">
      <c r="A92" s="284" t="s">
        <v>82</v>
      </c>
      <c r="B92" s="284"/>
      <c r="C92" s="285"/>
      <c r="D92" s="100" t="s">
        <v>72</v>
      </c>
      <c r="E92" s="63" t="s">
        <v>83</v>
      </c>
      <c r="F92" s="75" t="s">
        <v>176</v>
      </c>
      <c r="G92" s="114">
        <f t="shared" si="13"/>
        <v>75.86</v>
      </c>
      <c r="H92" s="114">
        <f>I92*Лист1!G91/1000</f>
        <v>91.024799999999985</v>
      </c>
      <c r="I92" s="17">
        <v>18.399999999999999</v>
      </c>
      <c r="J92" s="44"/>
    </row>
    <row r="93" spans="1:10" ht="21.75" thickBot="1" x14ac:dyDescent="0.4">
      <c r="A93" s="31" t="s">
        <v>190</v>
      </c>
      <c r="B93" s="114">
        <f>CEILING(C93/1.2,0.01)</f>
        <v>2.0300000000000002</v>
      </c>
      <c r="C93" s="114">
        <f>D93*Лист1!C92/1000</f>
        <v>2.4284599999999998</v>
      </c>
      <c r="D93" s="57">
        <v>0.79</v>
      </c>
      <c r="E93" s="88" t="s">
        <v>92</v>
      </c>
      <c r="F93" s="194" t="s">
        <v>218</v>
      </c>
      <c r="G93" s="114">
        <f t="shared" si="13"/>
        <v>103.86</v>
      </c>
      <c r="H93" s="114">
        <f>I93*Лист1!G92/1000</f>
        <v>124.62230000000001</v>
      </c>
      <c r="I93" s="18">
        <v>27.7</v>
      </c>
      <c r="J93" s="45"/>
    </row>
    <row r="94" spans="1:10" ht="21.75" thickBot="1" x14ac:dyDescent="0.4">
      <c r="A94" s="32" t="s">
        <v>191</v>
      </c>
      <c r="B94" s="114">
        <f>CEILING(C94/1.2,0.01)</f>
        <v>2.8000000000000003</v>
      </c>
      <c r="C94" s="114">
        <f>D94*Лист1!C93/1000</f>
        <v>3.3594899999999996</v>
      </c>
      <c r="D94" s="58">
        <v>1.1299999999999999</v>
      </c>
      <c r="E94" s="89"/>
      <c r="F94" s="269" t="s">
        <v>203</v>
      </c>
      <c r="G94" s="270"/>
      <c r="H94" s="271"/>
      <c r="I94" s="272"/>
      <c r="J94" s="46"/>
    </row>
    <row r="95" spans="1:10" ht="21.75" thickBot="1" x14ac:dyDescent="0.3">
      <c r="A95" s="164" t="s">
        <v>87</v>
      </c>
      <c r="B95" s="176"/>
      <c r="C95" s="278" t="s">
        <v>86</v>
      </c>
      <c r="D95" s="279"/>
      <c r="E95" s="90"/>
      <c r="F95" s="273"/>
      <c r="G95" s="271"/>
      <c r="H95" s="271"/>
      <c r="I95" s="272"/>
    </row>
    <row r="96" spans="1:10" ht="21" x14ac:dyDescent="0.25">
      <c r="A96" s="162" t="s">
        <v>85</v>
      </c>
      <c r="B96" s="162"/>
      <c r="C96" s="274"/>
      <c r="D96" s="275"/>
      <c r="E96" s="90"/>
      <c r="F96" s="273"/>
      <c r="G96" s="271"/>
      <c r="H96" s="271"/>
      <c r="I96" s="272"/>
    </row>
    <row r="97" spans="1:9" ht="21.75" thickBot="1" x14ac:dyDescent="0.3">
      <c r="A97" s="163" t="s">
        <v>88</v>
      </c>
      <c r="B97" s="163"/>
      <c r="C97" s="276"/>
      <c r="D97" s="277"/>
      <c r="E97" s="90"/>
      <c r="F97" s="273"/>
      <c r="G97" s="271"/>
      <c r="H97" s="271"/>
      <c r="I97" s="272"/>
    </row>
    <row r="98" spans="1:9" ht="15" x14ac:dyDescent="0.25">
      <c r="A98" s="260" t="s">
        <v>206</v>
      </c>
      <c r="B98" s="261"/>
      <c r="C98" s="261"/>
      <c r="D98" s="261"/>
      <c r="E98" s="261"/>
      <c r="F98" s="261"/>
      <c r="G98" s="261"/>
      <c r="H98" s="261"/>
      <c r="I98" s="262"/>
    </row>
    <row r="99" spans="1:9" ht="28.9" customHeight="1" x14ac:dyDescent="0.25">
      <c r="A99" s="263"/>
      <c r="B99" s="264"/>
      <c r="C99" s="264"/>
      <c r="D99" s="264"/>
      <c r="E99" s="264"/>
      <c r="F99" s="264"/>
      <c r="G99" s="264"/>
      <c r="H99" s="264"/>
      <c r="I99" s="265"/>
    </row>
    <row r="100" spans="1:9" ht="5.45" customHeight="1" x14ac:dyDescent="0.25">
      <c r="A100" s="263"/>
      <c r="B100" s="264"/>
      <c r="C100" s="264"/>
      <c r="D100" s="264"/>
      <c r="E100" s="264"/>
      <c r="F100" s="264"/>
      <c r="G100" s="264"/>
      <c r="H100" s="264"/>
      <c r="I100" s="265"/>
    </row>
    <row r="101" spans="1:9" ht="15.75" hidden="1" thickBot="1" x14ac:dyDescent="0.3">
      <c r="A101" s="266"/>
      <c r="B101" s="267"/>
      <c r="C101" s="267"/>
      <c r="D101" s="267"/>
      <c r="E101" s="267"/>
      <c r="F101" s="267"/>
      <c r="G101" s="267"/>
      <c r="H101" s="267"/>
      <c r="I101" s="268"/>
    </row>
  </sheetData>
  <mergeCells count="18">
    <mergeCell ref="A49:D49"/>
    <mergeCell ref="A92:C92"/>
    <mergeCell ref="C2:I2"/>
    <mergeCell ref="A1:I1"/>
    <mergeCell ref="C3:I3"/>
    <mergeCell ref="A89:C89"/>
    <mergeCell ref="A67:C67"/>
    <mergeCell ref="A68:C68"/>
    <mergeCell ref="A69:C69"/>
    <mergeCell ref="A70:C70"/>
    <mergeCell ref="A20:C20"/>
    <mergeCell ref="A28:D28"/>
    <mergeCell ref="A35:D35"/>
    <mergeCell ref="A98:I101"/>
    <mergeCell ref="F94:I97"/>
    <mergeCell ref="C96:D96"/>
    <mergeCell ref="C97:D97"/>
    <mergeCell ref="C95:D95"/>
  </mergeCells>
  <pageMargins left="0.25" right="0.25" top="0.75" bottom="0.75" header="0.3" footer="0.3"/>
  <pageSetup paperSize="9" scale="3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USER83</cp:lastModifiedBy>
  <cp:lastPrinted>2022-07-26T08:34:46Z</cp:lastPrinted>
  <dcterms:created xsi:type="dcterms:W3CDTF">2018-08-09T13:10:47Z</dcterms:created>
  <dcterms:modified xsi:type="dcterms:W3CDTF">2022-09-08T06:36:05Z</dcterms:modified>
</cp:coreProperties>
</file>